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6185" windowHeight="12705" tabRatio="879"/>
  </bookViews>
  <sheets>
    <sheet name="Анапа" sheetId="8" r:id="rId1"/>
    <sheet name="Арм" sheetId="3" r:id="rId2"/>
    <sheet name="Гел" sheetId="4" r:id="rId3"/>
    <sheet name="ГорКл" sheetId="9" r:id="rId4"/>
    <sheet name="КРД" sheetId="5" r:id="rId5"/>
    <sheet name="Новор" sheetId="6" r:id="rId6"/>
    <sheet name="Сочи" sheetId="7" r:id="rId7"/>
    <sheet name="Абин" sheetId="11" r:id="rId8"/>
    <sheet name="Апшер" sheetId="12" r:id="rId9"/>
    <sheet name="Белог" sheetId="13" r:id="rId10"/>
    <sheet name="Белор" sheetId="14" r:id="rId11"/>
    <sheet name="Брюх" sheetId="46" r:id="rId12"/>
    <sheet name="Выс" sheetId="15" r:id="rId13"/>
    <sheet name="Гуль" sheetId="16" r:id="rId14"/>
    <sheet name="Дин" sheetId="17" r:id="rId15"/>
    <sheet name="Ейск" sheetId="18" r:id="rId16"/>
    <sheet name="Кавк" sheetId="19" r:id="rId17"/>
    <sheet name="Калин" sheetId="20" r:id="rId18"/>
    <sheet name="Канев" sheetId="21" r:id="rId19"/>
    <sheet name="Кор" sheetId="22" r:id="rId20"/>
    <sheet name="Красноарм" sheetId="23" r:id="rId21"/>
    <sheet name="Крыл" sheetId="24" r:id="rId22"/>
    <sheet name="Крым" sheetId="25" r:id="rId23"/>
    <sheet name="Кург" sheetId="26" r:id="rId24"/>
    <sheet name="Кущ" sheetId="27" r:id="rId25"/>
    <sheet name="Лаб" sheetId="28" r:id="rId26"/>
    <sheet name="Ленин" sheetId="10" r:id="rId27"/>
    <sheet name="Мост" sheetId="29" r:id="rId28"/>
    <sheet name="Новок" sheetId="30" r:id="rId29"/>
    <sheet name="Новоп" sheetId="31" r:id="rId30"/>
    <sheet name="Отр" sheetId="32" r:id="rId31"/>
    <sheet name="Пав" sheetId="33" r:id="rId32"/>
    <sheet name="Пр-Ахт" sheetId="34" r:id="rId33"/>
    <sheet name="Сев" sheetId="35" r:id="rId34"/>
    <sheet name="Слав" sheetId="36" r:id="rId35"/>
    <sheet name="Стар" sheetId="37" r:id="rId36"/>
    <sheet name="Тбил" sheetId="38" r:id="rId37"/>
    <sheet name="Темр" sheetId="39" r:id="rId38"/>
    <sheet name="Тим" sheetId="40" r:id="rId39"/>
    <sheet name="Тих" sheetId="41" r:id="rId40"/>
    <sheet name="Туапс" sheetId="42" r:id="rId41"/>
    <sheet name="Усп" sheetId="43" r:id="rId42"/>
    <sheet name="Усть-Л" sheetId="44" r:id="rId43"/>
    <sheet name="Щерб" sheetId="45" r:id="rId44"/>
  </sheets>
  <definedNames>
    <definedName name="_xlnm._FilterDatabase" localSheetId="7" hidden="1">Абин!$A$5:$C$11</definedName>
    <definedName name="_xlnm._FilterDatabase" localSheetId="0" hidden="1">Анапа!$A$7:$C$13</definedName>
    <definedName name="_xlnm._FilterDatabase" localSheetId="8" hidden="1">Апшер!$A$5:$C$11</definedName>
    <definedName name="_xlnm._FilterDatabase" localSheetId="1" hidden="1">Арм!$A$5:$C$11</definedName>
    <definedName name="_xlnm._FilterDatabase" localSheetId="9" hidden="1">Белог!$A$5:$C$11</definedName>
    <definedName name="_xlnm._FilterDatabase" localSheetId="10" hidden="1">Белор!$A$5:$C$11</definedName>
    <definedName name="_xlnm._FilterDatabase" localSheetId="11" hidden="1">Брюх!$A$5:$C$11</definedName>
    <definedName name="_xlnm._FilterDatabase" localSheetId="12" hidden="1">Выс!$A$5:$C$11</definedName>
    <definedName name="_xlnm._FilterDatabase" localSheetId="2" hidden="1">Гел!$A$5:$C$11</definedName>
    <definedName name="_xlnm._FilterDatabase" localSheetId="3" hidden="1">ГорКл!$A$5:$C$11</definedName>
    <definedName name="_xlnm._FilterDatabase" localSheetId="13" hidden="1">Гуль!$A$5:$C$11</definedName>
    <definedName name="_xlnm._FilterDatabase" localSheetId="15" hidden="1">Ейск!$A$5:$C$11</definedName>
    <definedName name="_xlnm._FilterDatabase" localSheetId="16" hidden="1">Кавк!$A$5:$C$11</definedName>
    <definedName name="_xlnm._FilterDatabase" localSheetId="17" hidden="1">Калин!$A$5:$C$11</definedName>
    <definedName name="_xlnm._FilterDatabase" localSheetId="18" hidden="1">Канев!$A$5:$C$11</definedName>
    <definedName name="_xlnm._FilterDatabase" localSheetId="20" hidden="1">Красноарм!$A$5:$C$11</definedName>
    <definedName name="_xlnm._FilterDatabase" localSheetId="4" hidden="1">КРД!$A$5:$C$11</definedName>
    <definedName name="_xlnm._FilterDatabase" localSheetId="21" hidden="1">Крыл!$A$5:$C$11</definedName>
    <definedName name="_xlnm._FilterDatabase" localSheetId="22" hidden="1">Крым!$A$5:$C$11</definedName>
    <definedName name="_xlnm._FilterDatabase" localSheetId="23" hidden="1">Кург!$A$5:$C$11</definedName>
    <definedName name="_xlnm._FilterDatabase" localSheetId="24" hidden="1">Кущ!$A$5:$C$11</definedName>
    <definedName name="_xlnm._FilterDatabase" localSheetId="25" hidden="1">Лаб!$A$5:$C$11</definedName>
    <definedName name="_xlnm._FilterDatabase" localSheetId="26" hidden="1">Ленин!$A$5:$C$11</definedName>
    <definedName name="_xlnm._FilterDatabase" localSheetId="27" hidden="1">Мост!$A$5:$C$11</definedName>
    <definedName name="_xlnm._FilterDatabase" localSheetId="29" hidden="1">Новоп!$A$5:$C$11</definedName>
    <definedName name="_xlnm._FilterDatabase" localSheetId="5" hidden="1">Новор!$A$5:$C$11</definedName>
    <definedName name="_xlnm._FilterDatabase" localSheetId="30" hidden="1">Отр!$A$5:$C$11</definedName>
    <definedName name="_xlnm._FilterDatabase" localSheetId="31" hidden="1">Пав!$A$5:$C$11</definedName>
    <definedName name="_xlnm._FilterDatabase" localSheetId="32" hidden="1">'Пр-Ахт'!$A$5:$C$11</definedName>
    <definedName name="_xlnm._FilterDatabase" localSheetId="33" hidden="1">Сев!$A$5:$C$11</definedName>
    <definedName name="_xlnm._FilterDatabase" localSheetId="34" hidden="1">Слав!$A$5:$C$11</definedName>
    <definedName name="_xlnm._FilterDatabase" localSheetId="6" hidden="1">Сочи!$A$5:$C$11</definedName>
    <definedName name="_xlnm._FilterDatabase" localSheetId="35" hidden="1">Стар!$A$5:$C$11</definedName>
    <definedName name="_xlnm._FilterDatabase" localSheetId="36" hidden="1">Тбил!$A$5:$C$11</definedName>
    <definedName name="_xlnm._FilterDatabase" localSheetId="37" hidden="1">Темр!$A$5:$C$11</definedName>
    <definedName name="_xlnm._FilterDatabase" localSheetId="38" hidden="1">Тим!$A$5:$C$11</definedName>
    <definedName name="_xlnm._FilterDatabase" localSheetId="39" hidden="1">Тих!$A$5:$C$11</definedName>
    <definedName name="_xlnm._FilterDatabase" localSheetId="40" hidden="1">Туапс!$A$5:$C$11</definedName>
    <definedName name="_xlnm._FilterDatabase" localSheetId="41" hidden="1">Усп!$A$5:$C$11</definedName>
    <definedName name="_xlnm._FilterDatabase" localSheetId="43" hidden="1">Щерб!$A$5:$C$11</definedName>
    <definedName name="Z_050655BD_7A38_4535_A13C_2500C9B1B085_.wvu.FilterData" localSheetId="7" hidden="1">Абин!$A$5:$C$10</definedName>
    <definedName name="Z_050655BD_7A38_4535_A13C_2500C9B1B085_.wvu.FilterData" localSheetId="0" hidden="1">Анапа!$A$7:$C$12</definedName>
    <definedName name="Z_050655BD_7A38_4535_A13C_2500C9B1B085_.wvu.FilterData" localSheetId="8" hidden="1">Апшер!$A$5:$C$10</definedName>
    <definedName name="Z_050655BD_7A38_4535_A13C_2500C9B1B085_.wvu.FilterData" localSheetId="1" hidden="1">Арм!$A$5:$C$10</definedName>
    <definedName name="Z_050655BD_7A38_4535_A13C_2500C9B1B085_.wvu.FilterData" localSheetId="9" hidden="1">Белог!$A$5:$C$10</definedName>
    <definedName name="Z_050655BD_7A38_4535_A13C_2500C9B1B085_.wvu.FilterData" localSheetId="10" hidden="1">Белор!$A$5:$C$10</definedName>
    <definedName name="Z_050655BD_7A38_4535_A13C_2500C9B1B085_.wvu.FilterData" localSheetId="11" hidden="1">Брюх!$A$5:$C$10</definedName>
    <definedName name="Z_050655BD_7A38_4535_A13C_2500C9B1B085_.wvu.FilterData" localSheetId="12" hidden="1">Выс!$A$5:$C$10</definedName>
    <definedName name="Z_050655BD_7A38_4535_A13C_2500C9B1B085_.wvu.FilterData" localSheetId="2" hidden="1">Гел!$A$5:$C$10</definedName>
    <definedName name="Z_050655BD_7A38_4535_A13C_2500C9B1B085_.wvu.FilterData" localSheetId="3" hidden="1">ГорКл!$A$5:$C$10</definedName>
    <definedName name="Z_050655BD_7A38_4535_A13C_2500C9B1B085_.wvu.FilterData" localSheetId="13" hidden="1">Гуль!$A$5:$C$10</definedName>
    <definedName name="Z_050655BD_7A38_4535_A13C_2500C9B1B085_.wvu.FilterData" localSheetId="14" hidden="1">Дин!#REF!</definedName>
    <definedName name="Z_050655BD_7A38_4535_A13C_2500C9B1B085_.wvu.FilterData" localSheetId="15" hidden="1">Ейск!$A$5:$C$10</definedName>
    <definedName name="Z_050655BD_7A38_4535_A13C_2500C9B1B085_.wvu.FilterData" localSheetId="16" hidden="1">Кавк!$A$5:$C$10</definedName>
    <definedName name="Z_050655BD_7A38_4535_A13C_2500C9B1B085_.wvu.FilterData" localSheetId="17" hidden="1">Калин!$A$5:$C$10</definedName>
    <definedName name="Z_050655BD_7A38_4535_A13C_2500C9B1B085_.wvu.FilterData" localSheetId="18" hidden="1">Канев!$A$5:$C$10</definedName>
    <definedName name="Z_050655BD_7A38_4535_A13C_2500C9B1B085_.wvu.FilterData" localSheetId="19" hidden="1">Кор!#REF!</definedName>
    <definedName name="Z_050655BD_7A38_4535_A13C_2500C9B1B085_.wvu.FilterData" localSheetId="20" hidden="1">Красноарм!$A$5:$C$10</definedName>
    <definedName name="Z_050655BD_7A38_4535_A13C_2500C9B1B085_.wvu.FilterData" localSheetId="4" hidden="1">КРД!$A$5:$C$10</definedName>
    <definedName name="Z_050655BD_7A38_4535_A13C_2500C9B1B085_.wvu.FilterData" localSheetId="21" hidden="1">Крыл!$A$5:$C$10</definedName>
    <definedName name="Z_050655BD_7A38_4535_A13C_2500C9B1B085_.wvu.FilterData" localSheetId="22" hidden="1">Крым!$A$5:$C$10</definedName>
    <definedName name="Z_050655BD_7A38_4535_A13C_2500C9B1B085_.wvu.FilterData" localSheetId="23" hidden="1">Кург!$A$5:$C$10</definedName>
    <definedName name="Z_050655BD_7A38_4535_A13C_2500C9B1B085_.wvu.FilterData" localSheetId="24" hidden="1">Кущ!$A$5:$C$10</definedName>
    <definedName name="Z_050655BD_7A38_4535_A13C_2500C9B1B085_.wvu.FilterData" localSheetId="25" hidden="1">Лаб!$A$5:$C$10</definedName>
    <definedName name="Z_050655BD_7A38_4535_A13C_2500C9B1B085_.wvu.FilterData" localSheetId="26" hidden="1">Ленин!$A$5:$C$10</definedName>
    <definedName name="Z_050655BD_7A38_4535_A13C_2500C9B1B085_.wvu.FilterData" localSheetId="27" hidden="1">Мост!$A$5:$C$10</definedName>
    <definedName name="Z_050655BD_7A38_4535_A13C_2500C9B1B085_.wvu.FilterData" localSheetId="28" hidden="1">Новок!#REF!</definedName>
    <definedName name="Z_050655BD_7A38_4535_A13C_2500C9B1B085_.wvu.FilterData" localSheetId="29" hidden="1">Новоп!$A$5:$C$10</definedName>
    <definedName name="Z_050655BD_7A38_4535_A13C_2500C9B1B085_.wvu.FilterData" localSheetId="5" hidden="1">Новор!$A$5:$C$10</definedName>
    <definedName name="Z_050655BD_7A38_4535_A13C_2500C9B1B085_.wvu.FilterData" localSheetId="30" hidden="1">Отр!$A$5:$C$10</definedName>
    <definedName name="Z_050655BD_7A38_4535_A13C_2500C9B1B085_.wvu.FilterData" localSheetId="31" hidden="1">Пав!$A$5:$C$10</definedName>
    <definedName name="Z_050655BD_7A38_4535_A13C_2500C9B1B085_.wvu.FilterData" localSheetId="32" hidden="1">'Пр-Ахт'!$A$5:$C$10</definedName>
    <definedName name="Z_050655BD_7A38_4535_A13C_2500C9B1B085_.wvu.FilterData" localSheetId="33" hidden="1">Сев!$A$5:$C$10</definedName>
    <definedName name="Z_050655BD_7A38_4535_A13C_2500C9B1B085_.wvu.FilterData" localSheetId="34" hidden="1">Слав!$A$5:$C$10</definedName>
    <definedName name="Z_050655BD_7A38_4535_A13C_2500C9B1B085_.wvu.FilterData" localSheetId="6" hidden="1">Сочи!$A$5:$C$10</definedName>
    <definedName name="Z_050655BD_7A38_4535_A13C_2500C9B1B085_.wvu.FilterData" localSheetId="35" hidden="1">Стар!$A$5:$C$10</definedName>
    <definedName name="Z_050655BD_7A38_4535_A13C_2500C9B1B085_.wvu.FilterData" localSheetId="36" hidden="1">Тбил!$A$5:$C$10</definedName>
    <definedName name="Z_050655BD_7A38_4535_A13C_2500C9B1B085_.wvu.FilterData" localSheetId="37" hidden="1">Темр!$A$5:$C$10</definedName>
    <definedName name="Z_050655BD_7A38_4535_A13C_2500C9B1B085_.wvu.FilterData" localSheetId="38" hidden="1">Тим!$A$5:$C$10</definedName>
    <definedName name="Z_050655BD_7A38_4535_A13C_2500C9B1B085_.wvu.FilterData" localSheetId="39" hidden="1">Тих!$A$5:$C$10</definedName>
    <definedName name="Z_050655BD_7A38_4535_A13C_2500C9B1B085_.wvu.FilterData" localSheetId="40" hidden="1">Туапс!$A$5:$C$10</definedName>
    <definedName name="Z_050655BD_7A38_4535_A13C_2500C9B1B085_.wvu.FilterData" localSheetId="41" hidden="1">Усп!$A$5:$C$10</definedName>
    <definedName name="Z_050655BD_7A38_4535_A13C_2500C9B1B085_.wvu.FilterData" localSheetId="42" hidden="1">'Усть-Л'!#REF!</definedName>
    <definedName name="Z_050655BD_7A38_4535_A13C_2500C9B1B085_.wvu.FilterData" localSheetId="43" hidden="1">Щерб!$A$5:$C$10</definedName>
    <definedName name="Z_050655BD_7A38_4535_A13C_2500C9B1B085_.wvu.PrintArea" localSheetId="7" hidden="1">Абин!$A$3:$L$11</definedName>
    <definedName name="Z_050655BD_7A38_4535_A13C_2500C9B1B085_.wvu.PrintArea" localSheetId="0" hidden="1">Анапа!$A$5:$L$13</definedName>
    <definedName name="Z_050655BD_7A38_4535_A13C_2500C9B1B085_.wvu.PrintArea" localSheetId="8" hidden="1">Апшер!$A$3:$L$11</definedName>
    <definedName name="Z_050655BD_7A38_4535_A13C_2500C9B1B085_.wvu.PrintArea" localSheetId="1" hidden="1">Арм!$A$3:$L$11</definedName>
    <definedName name="Z_050655BD_7A38_4535_A13C_2500C9B1B085_.wvu.PrintArea" localSheetId="9" hidden="1">Белог!$A$3:$L$11</definedName>
    <definedName name="Z_050655BD_7A38_4535_A13C_2500C9B1B085_.wvu.PrintArea" localSheetId="10" hidden="1">Белор!$A$3:$L$11</definedName>
    <definedName name="Z_050655BD_7A38_4535_A13C_2500C9B1B085_.wvu.PrintArea" localSheetId="11" hidden="1">Брюх!$A$3:$L$11</definedName>
    <definedName name="Z_050655BD_7A38_4535_A13C_2500C9B1B085_.wvu.PrintArea" localSheetId="12" hidden="1">Выс!$A$3:$L$11</definedName>
    <definedName name="Z_050655BD_7A38_4535_A13C_2500C9B1B085_.wvu.PrintArea" localSheetId="2" hidden="1">Гел!$A$3:$L$11</definedName>
    <definedName name="Z_050655BD_7A38_4535_A13C_2500C9B1B085_.wvu.PrintArea" localSheetId="3" hidden="1">ГорКл!$A$3:$L$11</definedName>
    <definedName name="Z_050655BD_7A38_4535_A13C_2500C9B1B085_.wvu.PrintArea" localSheetId="13" hidden="1">Гуль!$A$3:$L$11</definedName>
    <definedName name="Z_050655BD_7A38_4535_A13C_2500C9B1B085_.wvu.PrintArea" localSheetId="14" hidden="1">Дин!#REF!</definedName>
    <definedName name="Z_050655BD_7A38_4535_A13C_2500C9B1B085_.wvu.PrintArea" localSheetId="15" hidden="1">Ейск!$A$3:$L$11</definedName>
    <definedName name="Z_050655BD_7A38_4535_A13C_2500C9B1B085_.wvu.PrintArea" localSheetId="16" hidden="1">Кавк!$A$3:$L$11</definedName>
    <definedName name="Z_050655BD_7A38_4535_A13C_2500C9B1B085_.wvu.PrintArea" localSheetId="17" hidden="1">Калин!$A$3:$L$11</definedName>
    <definedName name="Z_050655BD_7A38_4535_A13C_2500C9B1B085_.wvu.PrintArea" localSheetId="18" hidden="1">Канев!$A$3:$L$11</definedName>
    <definedName name="Z_050655BD_7A38_4535_A13C_2500C9B1B085_.wvu.PrintArea" localSheetId="19" hidden="1">Кор!#REF!</definedName>
    <definedName name="Z_050655BD_7A38_4535_A13C_2500C9B1B085_.wvu.PrintArea" localSheetId="20" hidden="1">Красноарм!$A$3:$L$11</definedName>
    <definedName name="Z_050655BD_7A38_4535_A13C_2500C9B1B085_.wvu.PrintArea" localSheetId="4" hidden="1">КРД!$A$3:$L$11</definedName>
    <definedName name="Z_050655BD_7A38_4535_A13C_2500C9B1B085_.wvu.PrintArea" localSheetId="21" hidden="1">Крыл!$A$3:$L$11</definedName>
    <definedName name="Z_050655BD_7A38_4535_A13C_2500C9B1B085_.wvu.PrintArea" localSheetId="22" hidden="1">Крым!$A$3:$L$11</definedName>
    <definedName name="Z_050655BD_7A38_4535_A13C_2500C9B1B085_.wvu.PrintArea" localSheetId="23" hidden="1">Кург!$A$3:$L$11</definedName>
    <definedName name="Z_050655BD_7A38_4535_A13C_2500C9B1B085_.wvu.PrintArea" localSheetId="24" hidden="1">Кущ!$A$3:$L$11</definedName>
    <definedName name="Z_050655BD_7A38_4535_A13C_2500C9B1B085_.wvu.PrintArea" localSheetId="25" hidden="1">Лаб!$A$3:$L$11</definedName>
    <definedName name="Z_050655BD_7A38_4535_A13C_2500C9B1B085_.wvu.PrintArea" localSheetId="26" hidden="1">Ленин!$A$3:$L$11</definedName>
    <definedName name="Z_050655BD_7A38_4535_A13C_2500C9B1B085_.wvu.PrintArea" localSheetId="27" hidden="1">Мост!$A$3:$L$11</definedName>
    <definedName name="Z_050655BD_7A38_4535_A13C_2500C9B1B085_.wvu.PrintArea" localSheetId="28" hidden="1">Новок!#REF!</definedName>
    <definedName name="Z_050655BD_7A38_4535_A13C_2500C9B1B085_.wvu.PrintArea" localSheetId="29" hidden="1">Новоп!$A$3:$L$11</definedName>
    <definedName name="Z_050655BD_7A38_4535_A13C_2500C9B1B085_.wvu.PrintArea" localSheetId="5" hidden="1">Новор!$A$3:$L$11</definedName>
    <definedName name="Z_050655BD_7A38_4535_A13C_2500C9B1B085_.wvu.PrintArea" localSheetId="30" hidden="1">Отр!$A$3:$L$11</definedName>
    <definedName name="Z_050655BD_7A38_4535_A13C_2500C9B1B085_.wvu.PrintArea" localSheetId="31" hidden="1">Пав!$A$3:$L$11</definedName>
    <definedName name="Z_050655BD_7A38_4535_A13C_2500C9B1B085_.wvu.PrintArea" localSheetId="32" hidden="1">'Пр-Ахт'!$A$3:$L$11</definedName>
    <definedName name="Z_050655BD_7A38_4535_A13C_2500C9B1B085_.wvu.PrintArea" localSheetId="33" hidden="1">Сев!$A$3:$L$11</definedName>
    <definedName name="Z_050655BD_7A38_4535_A13C_2500C9B1B085_.wvu.PrintArea" localSheetId="34" hidden="1">Слав!$A$3:$L$11</definedName>
    <definedName name="Z_050655BD_7A38_4535_A13C_2500C9B1B085_.wvu.PrintArea" localSheetId="6" hidden="1">Сочи!$A$3:$L$11</definedName>
    <definedName name="Z_050655BD_7A38_4535_A13C_2500C9B1B085_.wvu.PrintArea" localSheetId="35" hidden="1">Стар!$A$3:$L$11</definedName>
    <definedName name="Z_050655BD_7A38_4535_A13C_2500C9B1B085_.wvu.PrintArea" localSheetId="36" hidden="1">Тбил!$A$3:$L$11</definedName>
    <definedName name="Z_050655BD_7A38_4535_A13C_2500C9B1B085_.wvu.PrintArea" localSheetId="37" hidden="1">Темр!$A$3:$L$11</definedName>
    <definedName name="Z_050655BD_7A38_4535_A13C_2500C9B1B085_.wvu.PrintArea" localSheetId="38" hidden="1">Тим!$A$3:$L$11</definedName>
    <definedName name="Z_050655BD_7A38_4535_A13C_2500C9B1B085_.wvu.PrintArea" localSheetId="39" hidden="1">Тих!$A$3:$L$11</definedName>
    <definedName name="Z_050655BD_7A38_4535_A13C_2500C9B1B085_.wvu.PrintArea" localSheetId="40" hidden="1">Туапс!$A$3:$L$11</definedName>
    <definedName name="Z_050655BD_7A38_4535_A13C_2500C9B1B085_.wvu.PrintArea" localSheetId="41" hidden="1">Усп!$A$3:$L$11</definedName>
    <definedName name="Z_050655BD_7A38_4535_A13C_2500C9B1B085_.wvu.PrintArea" localSheetId="42" hidden="1">'Усть-Л'!#REF!</definedName>
    <definedName name="Z_050655BD_7A38_4535_A13C_2500C9B1B085_.wvu.PrintArea" localSheetId="43" hidden="1">Щерб!$A$3:$L$11</definedName>
    <definedName name="Z_34B9BEC4_47B9_4951_AEC5_37C09EA2477F_.wvu.FilterData" localSheetId="7" hidden="1">Абин!$A$5:$C$10</definedName>
    <definedName name="Z_34B9BEC4_47B9_4951_AEC5_37C09EA2477F_.wvu.FilterData" localSheetId="0" hidden="1">Анапа!$A$7:$C$12</definedName>
    <definedName name="Z_34B9BEC4_47B9_4951_AEC5_37C09EA2477F_.wvu.FilterData" localSheetId="8" hidden="1">Апшер!$A$5:$C$10</definedName>
    <definedName name="Z_34B9BEC4_47B9_4951_AEC5_37C09EA2477F_.wvu.FilterData" localSheetId="1" hidden="1">Арм!$A$5:$C$10</definedName>
    <definedName name="Z_34B9BEC4_47B9_4951_AEC5_37C09EA2477F_.wvu.FilterData" localSheetId="9" hidden="1">Белог!$A$5:$C$10</definedName>
    <definedName name="Z_34B9BEC4_47B9_4951_AEC5_37C09EA2477F_.wvu.FilterData" localSheetId="10" hidden="1">Белор!$A$5:$C$10</definedName>
    <definedName name="Z_34B9BEC4_47B9_4951_AEC5_37C09EA2477F_.wvu.FilterData" localSheetId="11" hidden="1">Брюх!$A$5:$C$10</definedName>
    <definedName name="Z_34B9BEC4_47B9_4951_AEC5_37C09EA2477F_.wvu.FilterData" localSheetId="12" hidden="1">Выс!$A$5:$C$10</definedName>
    <definedName name="Z_34B9BEC4_47B9_4951_AEC5_37C09EA2477F_.wvu.FilterData" localSheetId="2" hidden="1">Гел!$A$5:$C$10</definedName>
    <definedName name="Z_34B9BEC4_47B9_4951_AEC5_37C09EA2477F_.wvu.FilterData" localSheetId="3" hidden="1">ГорКл!$A$5:$C$10</definedName>
    <definedName name="Z_34B9BEC4_47B9_4951_AEC5_37C09EA2477F_.wvu.FilterData" localSheetId="13" hidden="1">Гуль!$A$5:$C$10</definedName>
    <definedName name="Z_34B9BEC4_47B9_4951_AEC5_37C09EA2477F_.wvu.FilterData" localSheetId="14" hidden="1">Дин!#REF!</definedName>
    <definedName name="Z_34B9BEC4_47B9_4951_AEC5_37C09EA2477F_.wvu.FilterData" localSheetId="15" hidden="1">Ейск!$A$5:$C$10</definedName>
    <definedName name="Z_34B9BEC4_47B9_4951_AEC5_37C09EA2477F_.wvu.FilterData" localSheetId="16" hidden="1">Кавк!$A$5:$C$10</definedName>
    <definedName name="Z_34B9BEC4_47B9_4951_AEC5_37C09EA2477F_.wvu.FilterData" localSheetId="17" hidden="1">Калин!$A$5:$C$10</definedName>
    <definedName name="Z_34B9BEC4_47B9_4951_AEC5_37C09EA2477F_.wvu.FilterData" localSheetId="18" hidden="1">Канев!$A$5:$C$10</definedName>
    <definedName name="Z_34B9BEC4_47B9_4951_AEC5_37C09EA2477F_.wvu.FilterData" localSheetId="19" hidden="1">Кор!#REF!</definedName>
    <definedName name="Z_34B9BEC4_47B9_4951_AEC5_37C09EA2477F_.wvu.FilterData" localSheetId="20" hidden="1">Красноарм!$A$5:$C$10</definedName>
    <definedName name="Z_34B9BEC4_47B9_4951_AEC5_37C09EA2477F_.wvu.FilterData" localSheetId="4" hidden="1">КРД!$A$5:$C$10</definedName>
    <definedName name="Z_34B9BEC4_47B9_4951_AEC5_37C09EA2477F_.wvu.FilterData" localSheetId="21" hidden="1">Крыл!$A$5:$C$10</definedName>
    <definedName name="Z_34B9BEC4_47B9_4951_AEC5_37C09EA2477F_.wvu.FilterData" localSheetId="22" hidden="1">Крым!$A$5:$C$10</definedName>
    <definedName name="Z_34B9BEC4_47B9_4951_AEC5_37C09EA2477F_.wvu.FilterData" localSheetId="23" hidden="1">Кург!$A$5:$C$10</definedName>
    <definedName name="Z_34B9BEC4_47B9_4951_AEC5_37C09EA2477F_.wvu.FilterData" localSheetId="24" hidden="1">Кущ!$A$5:$C$10</definedName>
    <definedName name="Z_34B9BEC4_47B9_4951_AEC5_37C09EA2477F_.wvu.FilterData" localSheetId="25" hidden="1">Лаб!$A$5:$C$10</definedName>
    <definedName name="Z_34B9BEC4_47B9_4951_AEC5_37C09EA2477F_.wvu.FilterData" localSheetId="26" hidden="1">Ленин!$A$5:$C$10</definedName>
    <definedName name="Z_34B9BEC4_47B9_4951_AEC5_37C09EA2477F_.wvu.FilterData" localSheetId="27" hidden="1">Мост!$A$5:$C$10</definedName>
    <definedName name="Z_34B9BEC4_47B9_4951_AEC5_37C09EA2477F_.wvu.FilterData" localSheetId="28" hidden="1">Новок!#REF!</definedName>
    <definedName name="Z_34B9BEC4_47B9_4951_AEC5_37C09EA2477F_.wvu.FilterData" localSheetId="29" hidden="1">Новоп!$A$5:$C$10</definedName>
    <definedName name="Z_34B9BEC4_47B9_4951_AEC5_37C09EA2477F_.wvu.FilterData" localSheetId="5" hidden="1">Новор!$A$5:$C$10</definedName>
    <definedName name="Z_34B9BEC4_47B9_4951_AEC5_37C09EA2477F_.wvu.FilterData" localSheetId="30" hidden="1">Отр!$A$5:$C$10</definedName>
    <definedName name="Z_34B9BEC4_47B9_4951_AEC5_37C09EA2477F_.wvu.FilterData" localSheetId="31" hidden="1">Пав!$A$5:$C$10</definedName>
    <definedName name="Z_34B9BEC4_47B9_4951_AEC5_37C09EA2477F_.wvu.FilterData" localSheetId="32" hidden="1">'Пр-Ахт'!$A$5:$C$10</definedName>
    <definedName name="Z_34B9BEC4_47B9_4951_AEC5_37C09EA2477F_.wvu.FilterData" localSheetId="33" hidden="1">Сев!$A$5:$C$10</definedName>
    <definedName name="Z_34B9BEC4_47B9_4951_AEC5_37C09EA2477F_.wvu.FilterData" localSheetId="34" hidden="1">Слав!$A$5:$C$10</definedName>
    <definedName name="Z_34B9BEC4_47B9_4951_AEC5_37C09EA2477F_.wvu.FilterData" localSheetId="6" hidden="1">Сочи!$A$5:$C$10</definedName>
    <definedName name="Z_34B9BEC4_47B9_4951_AEC5_37C09EA2477F_.wvu.FilterData" localSheetId="35" hidden="1">Стар!$A$5:$C$10</definedName>
    <definedName name="Z_34B9BEC4_47B9_4951_AEC5_37C09EA2477F_.wvu.FilterData" localSheetId="36" hidden="1">Тбил!$A$5:$C$10</definedName>
    <definedName name="Z_34B9BEC4_47B9_4951_AEC5_37C09EA2477F_.wvu.FilterData" localSheetId="37" hidden="1">Темр!$A$5:$C$10</definedName>
    <definedName name="Z_34B9BEC4_47B9_4951_AEC5_37C09EA2477F_.wvu.FilterData" localSheetId="38" hidden="1">Тим!$A$5:$C$10</definedName>
    <definedName name="Z_34B9BEC4_47B9_4951_AEC5_37C09EA2477F_.wvu.FilterData" localSheetId="39" hidden="1">Тих!$A$5:$C$10</definedName>
    <definedName name="Z_34B9BEC4_47B9_4951_AEC5_37C09EA2477F_.wvu.FilterData" localSheetId="40" hidden="1">Туапс!$A$5:$C$10</definedName>
    <definedName name="Z_34B9BEC4_47B9_4951_AEC5_37C09EA2477F_.wvu.FilterData" localSheetId="41" hidden="1">Усп!$A$5:$C$10</definedName>
    <definedName name="Z_34B9BEC4_47B9_4951_AEC5_37C09EA2477F_.wvu.FilterData" localSheetId="42" hidden="1">'Усть-Л'!#REF!</definedName>
    <definedName name="Z_34B9BEC4_47B9_4951_AEC5_37C09EA2477F_.wvu.FilterData" localSheetId="43" hidden="1">Щерб!$A$5:$C$10</definedName>
    <definedName name="Z_6288CD47_3A6C_48E8_B198_B40C4BBFBD8F_.wvu.FilterData" localSheetId="7" hidden="1">Абин!$A$5:$C$10</definedName>
    <definedName name="Z_6288CD47_3A6C_48E8_B198_B40C4BBFBD8F_.wvu.FilterData" localSheetId="0" hidden="1">Анапа!$A$7:$C$12</definedName>
    <definedName name="Z_6288CD47_3A6C_48E8_B198_B40C4BBFBD8F_.wvu.FilterData" localSheetId="8" hidden="1">Апшер!$A$5:$C$10</definedName>
    <definedName name="Z_6288CD47_3A6C_48E8_B198_B40C4BBFBD8F_.wvu.FilterData" localSheetId="1" hidden="1">Арм!$A$5:$C$10</definedName>
    <definedName name="Z_6288CD47_3A6C_48E8_B198_B40C4BBFBD8F_.wvu.FilterData" localSheetId="9" hidden="1">Белог!$A$5:$C$10</definedName>
    <definedName name="Z_6288CD47_3A6C_48E8_B198_B40C4BBFBD8F_.wvu.FilterData" localSheetId="10" hidden="1">Белор!$A$5:$C$10</definedName>
    <definedName name="Z_6288CD47_3A6C_48E8_B198_B40C4BBFBD8F_.wvu.FilterData" localSheetId="11" hidden="1">Брюх!$A$5:$C$10</definedName>
    <definedName name="Z_6288CD47_3A6C_48E8_B198_B40C4BBFBD8F_.wvu.FilterData" localSheetId="12" hidden="1">Выс!$A$5:$C$10</definedName>
    <definedName name="Z_6288CD47_3A6C_48E8_B198_B40C4BBFBD8F_.wvu.FilterData" localSheetId="2" hidden="1">Гел!$A$5:$C$10</definedName>
    <definedName name="Z_6288CD47_3A6C_48E8_B198_B40C4BBFBD8F_.wvu.FilterData" localSheetId="3" hidden="1">ГорКл!$A$5:$C$10</definedName>
    <definedName name="Z_6288CD47_3A6C_48E8_B198_B40C4BBFBD8F_.wvu.FilterData" localSheetId="13" hidden="1">Гуль!$A$5:$C$10</definedName>
    <definedName name="Z_6288CD47_3A6C_48E8_B198_B40C4BBFBD8F_.wvu.FilterData" localSheetId="14" hidden="1">Дин!#REF!</definedName>
    <definedName name="Z_6288CD47_3A6C_48E8_B198_B40C4BBFBD8F_.wvu.FilterData" localSheetId="15" hidden="1">Ейск!$A$5:$C$10</definedName>
    <definedName name="Z_6288CD47_3A6C_48E8_B198_B40C4BBFBD8F_.wvu.FilterData" localSheetId="16" hidden="1">Кавк!$A$5:$C$10</definedName>
    <definedName name="Z_6288CD47_3A6C_48E8_B198_B40C4BBFBD8F_.wvu.FilterData" localSheetId="17" hidden="1">Калин!$A$5:$C$10</definedName>
    <definedName name="Z_6288CD47_3A6C_48E8_B198_B40C4BBFBD8F_.wvu.FilterData" localSheetId="18" hidden="1">Канев!$A$5:$C$10</definedName>
    <definedName name="Z_6288CD47_3A6C_48E8_B198_B40C4BBFBD8F_.wvu.FilterData" localSheetId="19" hidden="1">Кор!#REF!</definedName>
    <definedName name="Z_6288CD47_3A6C_48E8_B198_B40C4BBFBD8F_.wvu.FilterData" localSheetId="20" hidden="1">Красноарм!$A$5:$C$10</definedName>
    <definedName name="Z_6288CD47_3A6C_48E8_B198_B40C4BBFBD8F_.wvu.FilterData" localSheetId="4" hidden="1">КРД!$A$5:$C$10</definedName>
    <definedName name="Z_6288CD47_3A6C_48E8_B198_B40C4BBFBD8F_.wvu.FilterData" localSheetId="21" hidden="1">Крыл!$A$5:$C$10</definedName>
    <definedName name="Z_6288CD47_3A6C_48E8_B198_B40C4BBFBD8F_.wvu.FilterData" localSheetId="22" hidden="1">Крым!$A$5:$C$10</definedName>
    <definedName name="Z_6288CD47_3A6C_48E8_B198_B40C4BBFBD8F_.wvu.FilterData" localSheetId="23" hidden="1">Кург!$A$5:$C$10</definedName>
    <definedName name="Z_6288CD47_3A6C_48E8_B198_B40C4BBFBD8F_.wvu.FilterData" localSheetId="24" hidden="1">Кущ!$A$5:$C$10</definedName>
    <definedName name="Z_6288CD47_3A6C_48E8_B198_B40C4BBFBD8F_.wvu.FilterData" localSheetId="25" hidden="1">Лаб!$A$5:$C$10</definedName>
    <definedName name="Z_6288CD47_3A6C_48E8_B198_B40C4BBFBD8F_.wvu.FilterData" localSheetId="26" hidden="1">Ленин!$A$5:$C$10</definedName>
    <definedName name="Z_6288CD47_3A6C_48E8_B198_B40C4BBFBD8F_.wvu.FilterData" localSheetId="27" hidden="1">Мост!$A$5:$C$10</definedName>
    <definedName name="Z_6288CD47_3A6C_48E8_B198_B40C4BBFBD8F_.wvu.FilterData" localSheetId="28" hidden="1">Новок!#REF!</definedName>
    <definedName name="Z_6288CD47_3A6C_48E8_B198_B40C4BBFBD8F_.wvu.FilterData" localSheetId="29" hidden="1">Новоп!$A$5:$C$10</definedName>
    <definedName name="Z_6288CD47_3A6C_48E8_B198_B40C4BBFBD8F_.wvu.FilterData" localSheetId="5" hidden="1">Новор!$A$5:$C$10</definedName>
    <definedName name="Z_6288CD47_3A6C_48E8_B198_B40C4BBFBD8F_.wvu.FilterData" localSheetId="30" hidden="1">Отр!$A$5:$C$10</definedName>
    <definedName name="Z_6288CD47_3A6C_48E8_B198_B40C4BBFBD8F_.wvu.FilterData" localSheetId="31" hidden="1">Пав!$A$5:$C$10</definedName>
    <definedName name="Z_6288CD47_3A6C_48E8_B198_B40C4BBFBD8F_.wvu.FilterData" localSheetId="32" hidden="1">'Пр-Ахт'!$A$5:$C$10</definedName>
    <definedName name="Z_6288CD47_3A6C_48E8_B198_B40C4BBFBD8F_.wvu.FilterData" localSheetId="33" hidden="1">Сев!$A$5:$C$10</definedName>
    <definedName name="Z_6288CD47_3A6C_48E8_B198_B40C4BBFBD8F_.wvu.FilterData" localSheetId="34" hidden="1">Слав!$A$5:$C$10</definedName>
    <definedName name="Z_6288CD47_3A6C_48E8_B198_B40C4BBFBD8F_.wvu.FilterData" localSheetId="6" hidden="1">Сочи!$A$5:$C$10</definedName>
    <definedName name="Z_6288CD47_3A6C_48E8_B198_B40C4BBFBD8F_.wvu.FilterData" localSheetId="35" hidden="1">Стар!$A$5:$C$10</definedName>
    <definedName name="Z_6288CD47_3A6C_48E8_B198_B40C4BBFBD8F_.wvu.FilterData" localSheetId="36" hidden="1">Тбил!$A$5:$C$10</definedName>
    <definedName name="Z_6288CD47_3A6C_48E8_B198_B40C4BBFBD8F_.wvu.FilterData" localSheetId="37" hidden="1">Темр!$A$5:$C$10</definedName>
    <definedName name="Z_6288CD47_3A6C_48E8_B198_B40C4BBFBD8F_.wvu.FilterData" localSheetId="38" hidden="1">Тим!$A$5:$C$10</definedName>
    <definedName name="Z_6288CD47_3A6C_48E8_B198_B40C4BBFBD8F_.wvu.FilterData" localSheetId="39" hidden="1">Тих!$A$5:$C$10</definedName>
    <definedName name="Z_6288CD47_3A6C_48E8_B198_B40C4BBFBD8F_.wvu.FilterData" localSheetId="40" hidden="1">Туапс!$A$5:$C$10</definedName>
    <definedName name="Z_6288CD47_3A6C_48E8_B198_B40C4BBFBD8F_.wvu.FilterData" localSheetId="41" hidden="1">Усп!$A$5:$C$10</definedName>
    <definedName name="Z_6288CD47_3A6C_48E8_B198_B40C4BBFBD8F_.wvu.FilterData" localSheetId="42" hidden="1">'Усть-Л'!#REF!</definedName>
    <definedName name="Z_6288CD47_3A6C_48E8_B198_B40C4BBFBD8F_.wvu.FilterData" localSheetId="43" hidden="1">Щерб!$A$5:$C$10</definedName>
    <definedName name="Z_A3FAD7B1_2B63_49B8_99E5_024C94CC60C7_.wvu.FilterData" localSheetId="7" hidden="1">Абин!$A$5:$C$10</definedName>
    <definedName name="Z_A3FAD7B1_2B63_49B8_99E5_024C94CC60C7_.wvu.FilterData" localSheetId="0" hidden="1">Анапа!$A$7:$C$12</definedName>
    <definedName name="Z_A3FAD7B1_2B63_49B8_99E5_024C94CC60C7_.wvu.FilterData" localSheetId="8" hidden="1">Апшер!$A$5:$C$10</definedName>
    <definedName name="Z_A3FAD7B1_2B63_49B8_99E5_024C94CC60C7_.wvu.FilterData" localSheetId="1" hidden="1">Арм!$A$5:$C$10</definedName>
    <definedName name="Z_A3FAD7B1_2B63_49B8_99E5_024C94CC60C7_.wvu.FilterData" localSheetId="9" hidden="1">Белог!$A$5:$C$10</definedName>
    <definedName name="Z_A3FAD7B1_2B63_49B8_99E5_024C94CC60C7_.wvu.FilterData" localSheetId="10" hidden="1">Белор!$A$5:$C$10</definedName>
    <definedName name="Z_A3FAD7B1_2B63_49B8_99E5_024C94CC60C7_.wvu.FilterData" localSheetId="11" hidden="1">Брюх!$A$5:$C$10</definedName>
    <definedName name="Z_A3FAD7B1_2B63_49B8_99E5_024C94CC60C7_.wvu.FilterData" localSheetId="12" hidden="1">Выс!$A$5:$C$10</definedName>
    <definedName name="Z_A3FAD7B1_2B63_49B8_99E5_024C94CC60C7_.wvu.FilterData" localSheetId="2" hidden="1">Гел!$A$5:$C$10</definedName>
    <definedName name="Z_A3FAD7B1_2B63_49B8_99E5_024C94CC60C7_.wvu.FilterData" localSheetId="3" hidden="1">ГорКл!$A$5:$C$10</definedName>
    <definedName name="Z_A3FAD7B1_2B63_49B8_99E5_024C94CC60C7_.wvu.FilterData" localSheetId="13" hidden="1">Гуль!$A$5:$C$10</definedName>
    <definedName name="Z_A3FAD7B1_2B63_49B8_99E5_024C94CC60C7_.wvu.FilterData" localSheetId="14" hidden="1">Дин!#REF!</definedName>
    <definedName name="Z_A3FAD7B1_2B63_49B8_99E5_024C94CC60C7_.wvu.FilterData" localSheetId="15" hidden="1">Ейск!$A$5:$C$10</definedName>
    <definedName name="Z_A3FAD7B1_2B63_49B8_99E5_024C94CC60C7_.wvu.FilterData" localSheetId="16" hidden="1">Кавк!$A$5:$C$10</definedName>
    <definedName name="Z_A3FAD7B1_2B63_49B8_99E5_024C94CC60C7_.wvu.FilterData" localSheetId="17" hidden="1">Калин!$A$5:$C$10</definedName>
    <definedName name="Z_A3FAD7B1_2B63_49B8_99E5_024C94CC60C7_.wvu.FilterData" localSheetId="18" hidden="1">Канев!$A$5:$C$10</definedName>
    <definedName name="Z_A3FAD7B1_2B63_49B8_99E5_024C94CC60C7_.wvu.FilterData" localSheetId="19" hidden="1">Кор!#REF!</definedName>
    <definedName name="Z_A3FAD7B1_2B63_49B8_99E5_024C94CC60C7_.wvu.FilterData" localSheetId="20" hidden="1">Красноарм!$A$5:$C$10</definedName>
    <definedName name="Z_A3FAD7B1_2B63_49B8_99E5_024C94CC60C7_.wvu.FilterData" localSheetId="4" hidden="1">КРД!$A$5:$C$10</definedName>
    <definedName name="Z_A3FAD7B1_2B63_49B8_99E5_024C94CC60C7_.wvu.FilterData" localSheetId="21" hidden="1">Крыл!$A$5:$C$10</definedName>
    <definedName name="Z_A3FAD7B1_2B63_49B8_99E5_024C94CC60C7_.wvu.FilterData" localSheetId="22" hidden="1">Крым!$A$5:$C$10</definedName>
    <definedName name="Z_A3FAD7B1_2B63_49B8_99E5_024C94CC60C7_.wvu.FilterData" localSheetId="23" hidden="1">Кург!$A$5:$C$10</definedName>
    <definedName name="Z_A3FAD7B1_2B63_49B8_99E5_024C94CC60C7_.wvu.FilterData" localSheetId="24" hidden="1">Кущ!$A$5:$C$10</definedName>
    <definedName name="Z_A3FAD7B1_2B63_49B8_99E5_024C94CC60C7_.wvu.FilterData" localSheetId="25" hidden="1">Лаб!$A$5:$C$10</definedName>
    <definedName name="Z_A3FAD7B1_2B63_49B8_99E5_024C94CC60C7_.wvu.FilterData" localSheetId="26" hidden="1">Ленин!$A$5:$C$10</definedName>
    <definedName name="Z_A3FAD7B1_2B63_49B8_99E5_024C94CC60C7_.wvu.FilterData" localSheetId="27" hidden="1">Мост!$A$5:$C$10</definedName>
    <definedName name="Z_A3FAD7B1_2B63_49B8_99E5_024C94CC60C7_.wvu.FilterData" localSheetId="28" hidden="1">Новок!#REF!</definedName>
    <definedName name="Z_A3FAD7B1_2B63_49B8_99E5_024C94CC60C7_.wvu.FilterData" localSheetId="29" hidden="1">Новоп!$A$5:$C$10</definedName>
    <definedName name="Z_A3FAD7B1_2B63_49B8_99E5_024C94CC60C7_.wvu.FilterData" localSheetId="5" hidden="1">Новор!$A$5:$C$10</definedName>
    <definedName name="Z_A3FAD7B1_2B63_49B8_99E5_024C94CC60C7_.wvu.FilterData" localSheetId="30" hidden="1">Отр!$A$5:$C$10</definedName>
    <definedName name="Z_A3FAD7B1_2B63_49B8_99E5_024C94CC60C7_.wvu.FilterData" localSheetId="31" hidden="1">Пав!$A$5:$C$10</definedName>
    <definedName name="Z_A3FAD7B1_2B63_49B8_99E5_024C94CC60C7_.wvu.FilterData" localSheetId="32" hidden="1">'Пр-Ахт'!$A$5:$C$10</definedName>
    <definedName name="Z_A3FAD7B1_2B63_49B8_99E5_024C94CC60C7_.wvu.FilterData" localSheetId="33" hidden="1">Сев!$A$5:$C$10</definedName>
    <definedName name="Z_A3FAD7B1_2B63_49B8_99E5_024C94CC60C7_.wvu.FilterData" localSheetId="34" hidden="1">Слав!$A$5:$C$10</definedName>
    <definedName name="Z_A3FAD7B1_2B63_49B8_99E5_024C94CC60C7_.wvu.FilterData" localSheetId="6" hidden="1">Сочи!$A$5:$C$10</definedName>
    <definedName name="Z_A3FAD7B1_2B63_49B8_99E5_024C94CC60C7_.wvu.FilterData" localSheetId="35" hidden="1">Стар!$A$5:$C$10</definedName>
    <definedName name="Z_A3FAD7B1_2B63_49B8_99E5_024C94CC60C7_.wvu.FilterData" localSheetId="36" hidden="1">Тбил!$A$5:$C$10</definedName>
    <definedName name="Z_A3FAD7B1_2B63_49B8_99E5_024C94CC60C7_.wvu.FilterData" localSheetId="37" hidden="1">Темр!$A$5:$C$10</definedName>
    <definedName name="Z_A3FAD7B1_2B63_49B8_99E5_024C94CC60C7_.wvu.FilterData" localSheetId="38" hidden="1">Тим!$A$5:$C$10</definedName>
    <definedName name="Z_A3FAD7B1_2B63_49B8_99E5_024C94CC60C7_.wvu.FilterData" localSheetId="39" hidden="1">Тих!$A$5:$C$10</definedName>
    <definedName name="Z_A3FAD7B1_2B63_49B8_99E5_024C94CC60C7_.wvu.FilterData" localSheetId="40" hidden="1">Туапс!$A$5:$C$10</definedName>
    <definedName name="Z_A3FAD7B1_2B63_49B8_99E5_024C94CC60C7_.wvu.FilterData" localSheetId="41" hidden="1">Усп!$A$5:$C$10</definedName>
    <definedName name="Z_A3FAD7B1_2B63_49B8_99E5_024C94CC60C7_.wvu.FilterData" localSheetId="42" hidden="1">'Усть-Л'!#REF!</definedName>
    <definedName name="Z_A3FAD7B1_2B63_49B8_99E5_024C94CC60C7_.wvu.FilterData" localSheetId="43" hidden="1">Щерб!$A$5:$C$10</definedName>
    <definedName name="Z_A3FAD7B1_2B63_49B8_99E5_024C94CC60C7_.wvu.PrintArea" localSheetId="7" hidden="1">Абин!$A$3:$L$11</definedName>
    <definedName name="Z_A3FAD7B1_2B63_49B8_99E5_024C94CC60C7_.wvu.PrintArea" localSheetId="0" hidden="1">Анапа!$A$5:$L$13</definedName>
    <definedName name="Z_A3FAD7B1_2B63_49B8_99E5_024C94CC60C7_.wvu.PrintArea" localSheetId="8" hidden="1">Апшер!$A$3:$L$11</definedName>
    <definedName name="Z_A3FAD7B1_2B63_49B8_99E5_024C94CC60C7_.wvu.PrintArea" localSheetId="1" hidden="1">Арм!$A$3:$L$11</definedName>
    <definedName name="Z_A3FAD7B1_2B63_49B8_99E5_024C94CC60C7_.wvu.PrintArea" localSheetId="9" hidden="1">Белог!$A$3:$L$11</definedName>
    <definedName name="Z_A3FAD7B1_2B63_49B8_99E5_024C94CC60C7_.wvu.PrintArea" localSheetId="10" hidden="1">Белор!$A$3:$L$11</definedName>
    <definedName name="Z_A3FAD7B1_2B63_49B8_99E5_024C94CC60C7_.wvu.PrintArea" localSheetId="11" hidden="1">Брюх!$A$3:$L$11</definedName>
    <definedName name="Z_A3FAD7B1_2B63_49B8_99E5_024C94CC60C7_.wvu.PrintArea" localSheetId="12" hidden="1">Выс!$A$3:$L$11</definedName>
    <definedName name="Z_A3FAD7B1_2B63_49B8_99E5_024C94CC60C7_.wvu.PrintArea" localSheetId="2" hidden="1">Гел!$A$3:$L$11</definedName>
    <definedName name="Z_A3FAD7B1_2B63_49B8_99E5_024C94CC60C7_.wvu.PrintArea" localSheetId="3" hidden="1">ГорКл!$A$3:$L$11</definedName>
    <definedName name="Z_A3FAD7B1_2B63_49B8_99E5_024C94CC60C7_.wvu.PrintArea" localSheetId="13" hidden="1">Гуль!$A$3:$L$11</definedName>
    <definedName name="Z_A3FAD7B1_2B63_49B8_99E5_024C94CC60C7_.wvu.PrintArea" localSheetId="14" hidden="1">Дин!#REF!</definedName>
    <definedName name="Z_A3FAD7B1_2B63_49B8_99E5_024C94CC60C7_.wvu.PrintArea" localSheetId="15" hidden="1">Ейск!$A$3:$L$11</definedName>
    <definedName name="Z_A3FAD7B1_2B63_49B8_99E5_024C94CC60C7_.wvu.PrintArea" localSheetId="16" hidden="1">Кавк!$A$3:$L$11</definedName>
    <definedName name="Z_A3FAD7B1_2B63_49B8_99E5_024C94CC60C7_.wvu.PrintArea" localSheetId="17" hidden="1">Калин!$A$3:$L$11</definedName>
    <definedName name="Z_A3FAD7B1_2B63_49B8_99E5_024C94CC60C7_.wvu.PrintArea" localSheetId="18" hidden="1">Канев!$A$3:$L$11</definedName>
    <definedName name="Z_A3FAD7B1_2B63_49B8_99E5_024C94CC60C7_.wvu.PrintArea" localSheetId="19" hidden="1">Кор!#REF!</definedName>
    <definedName name="Z_A3FAD7B1_2B63_49B8_99E5_024C94CC60C7_.wvu.PrintArea" localSheetId="20" hidden="1">Красноарм!$A$3:$L$11</definedName>
    <definedName name="Z_A3FAD7B1_2B63_49B8_99E5_024C94CC60C7_.wvu.PrintArea" localSheetId="4" hidden="1">КРД!$A$3:$L$11</definedName>
    <definedName name="Z_A3FAD7B1_2B63_49B8_99E5_024C94CC60C7_.wvu.PrintArea" localSheetId="21" hidden="1">Крыл!$A$3:$L$11</definedName>
    <definedName name="Z_A3FAD7B1_2B63_49B8_99E5_024C94CC60C7_.wvu.PrintArea" localSheetId="22" hidden="1">Крым!$A$3:$L$11</definedName>
    <definedName name="Z_A3FAD7B1_2B63_49B8_99E5_024C94CC60C7_.wvu.PrintArea" localSheetId="23" hidden="1">Кург!$A$3:$L$11</definedName>
    <definedName name="Z_A3FAD7B1_2B63_49B8_99E5_024C94CC60C7_.wvu.PrintArea" localSheetId="24" hidden="1">Кущ!$A$3:$L$11</definedName>
    <definedName name="Z_A3FAD7B1_2B63_49B8_99E5_024C94CC60C7_.wvu.PrintArea" localSheetId="25" hidden="1">Лаб!$A$3:$L$11</definedName>
    <definedName name="Z_A3FAD7B1_2B63_49B8_99E5_024C94CC60C7_.wvu.PrintArea" localSheetId="26" hidden="1">Ленин!$A$3:$L$11</definedName>
    <definedName name="Z_A3FAD7B1_2B63_49B8_99E5_024C94CC60C7_.wvu.PrintArea" localSheetId="27" hidden="1">Мост!$A$3:$L$11</definedName>
    <definedName name="Z_A3FAD7B1_2B63_49B8_99E5_024C94CC60C7_.wvu.PrintArea" localSheetId="28" hidden="1">Новок!#REF!</definedName>
    <definedName name="Z_A3FAD7B1_2B63_49B8_99E5_024C94CC60C7_.wvu.PrintArea" localSheetId="29" hidden="1">Новоп!$A$3:$L$11</definedName>
    <definedName name="Z_A3FAD7B1_2B63_49B8_99E5_024C94CC60C7_.wvu.PrintArea" localSheetId="5" hidden="1">Новор!$A$3:$L$11</definedName>
    <definedName name="Z_A3FAD7B1_2B63_49B8_99E5_024C94CC60C7_.wvu.PrintArea" localSheetId="30" hidden="1">Отр!$A$3:$L$11</definedName>
    <definedName name="Z_A3FAD7B1_2B63_49B8_99E5_024C94CC60C7_.wvu.PrintArea" localSheetId="31" hidden="1">Пав!$A$3:$L$11</definedName>
    <definedName name="Z_A3FAD7B1_2B63_49B8_99E5_024C94CC60C7_.wvu.PrintArea" localSheetId="32" hidden="1">'Пр-Ахт'!$A$3:$L$11</definedName>
    <definedName name="Z_A3FAD7B1_2B63_49B8_99E5_024C94CC60C7_.wvu.PrintArea" localSheetId="33" hidden="1">Сев!$A$3:$L$11</definedName>
    <definedName name="Z_A3FAD7B1_2B63_49B8_99E5_024C94CC60C7_.wvu.PrintArea" localSheetId="34" hidden="1">Слав!$A$3:$L$11</definedName>
    <definedName name="Z_A3FAD7B1_2B63_49B8_99E5_024C94CC60C7_.wvu.PrintArea" localSheetId="6" hidden="1">Сочи!$A$3:$L$11</definedName>
    <definedName name="Z_A3FAD7B1_2B63_49B8_99E5_024C94CC60C7_.wvu.PrintArea" localSheetId="35" hidden="1">Стар!$A$3:$L$11</definedName>
    <definedName name="Z_A3FAD7B1_2B63_49B8_99E5_024C94CC60C7_.wvu.PrintArea" localSheetId="36" hidden="1">Тбил!$A$3:$L$11</definedName>
    <definedName name="Z_A3FAD7B1_2B63_49B8_99E5_024C94CC60C7_.wvu.PrintArea" localSheetId="37" hidden="1">Темр!$A$3:$L$11</definedName>
    <definedName name="Z_A3FAD7B1_2B63_49B8_99E5_024C94CC60C7_.wvu.PrintArea" localSheetId="38" hidden="1">Тим!$A$3:$L$11</definedName>
    <definedName name="Z_A3FAD7B1_2B63_49B8_99E5_024C94CC60C7_.wvu.PrintArea" localSheetId="39" hidden="1">Тих!$A$3:$L$11</definedName>
    <definedName name="Z_A3FAD7B1_2B63_49B8_99E5_024C94CC60C7_.wvu.PrintArea" localSheetId="40" hidden="1">Туапс!$A$3:$L$11</definedName>
    <definedName name="Z_A3FAD7B1_2B63_49B8_99E5_024C94CC60C7_.wvu.PrintArea" localSheetId="41" hidden="1">Усп!$A$3:$L$11</definedName>
    <definedName name="Z_A3FAD7B1_2B63_49B8_99E5_024C94CC60C7_.wvu.PrintArea" localSheetId="42" hidden="1">'Усть-Л'!#REF!</definedName>
    <definedName name="Z_A3FAD7B1_2B63_49B8_99E5_024C94CC60C7_.wvu.PrintArea" localSheetId="43" hidden="1">Щерб!$A$3:$L$11</definedName>
    <definedName name="Z_EFF684FE_D508_4E8D_90B1_6FD2A0805A4D_.wvu.FilterData" localSheetId="7" hidden="1">Абин!$A$4:$C$10</definedName>
    <definedName name="Z_EFF684FE_D508_4E8D_90B1_6FD2A0805A4D_.wvu.FilterData" localSheetId="0" hidden="1">Анапа!$A$6:$C$12</definedName>
    <definedName name="Z_EFF684FE_D508_4E8D_90B1_6FD2A0805A4D_.wvu.FilterData" localSheetId="8" hidden="1">Апшер!$A$4:$C$10</definedName>
    <definedName name="Z_EFF684FE_D508_4E8D_90B1_6FD2A0805A4D_.wvu.FilterData" localSheetId="1" hidden="1">Арм!$A$4:$C$10</definedName>
    <definedName name="Z_EFF684FE_D508_4E8D_90B1_6FD2A0805A4D_.wvu.FilterData" localSheetId="9" hidden="1">Белог!$A$4:$C$10</definedName>
    <definedName name="Z_EFF684FE_D508_4E8D_90B1_6FD2A0805A4D_.wvu.FilterData" localSheetId="10" hidden="1">Белор!$A$4:$C$10</definedName>
    <definedName name="Z_EFF684FE_D508_4E8D_90B1_6FD2A0805A4D_.wvu.FilterData" localSheetId="11" hidden="1">Брюх!$A$4:$C$10</definedName>
    <definedName name="Z_EFF684FE_D508_4E8D_90B1_6FD2A0805A4D_.wvu.FilterData" localSheetId="12" hidden="1">Выс!$A$4:$C$10</definedName>
    <definedName name="Z_EFF684FE_D508_4E8D_90B1_6FD2A0805A4D_.wvu.FilterData" localSheetId="2" hidden="1">Гел!$A$4:$C$10</definedName>
    <definedName name="Z_EFF684FE_D508_4E8D_90B1_6FD2A0805A4D_.wvu.FilterData" localSheetId="3" hidden="1">ГорКл!$A$4:$C$10</definedName>
    <definedName name="Z_EFF684FE_D508_4E8D_90B1_6FD2A0805A4D_.wvu.FilterData" localSheetId="13" hidden="1">Гуль!$A$4:$C$10</definedName>
    <definedName name="Z_EFF684FE_D508_4E8D_90B1_6FD2A0805A4D_.wvu.FilterData" localSheetId="14" hidden="1">Дин!#REF!</definedName>
    <definedName name="Z_EFF684FE_D508_4E8D_90B1_6FD2A0805A4D_.wvu.FilterData" localSheetId="15" hidden="1">Ейск!$A$4:$C$10</definedName>
    <definedName name="Z_EFF684FE_D508_4E8D_90B1_6FD2A0805A4D_.wvu.FilterData" localSheetId="16" hidden="1">Кавк!$A$4:$C$10</definedName>
    <definedName name="Z_EFF684FE_D508_4E8D_90B1_6FD2A0805A4D_.wvu.FilterData" localSheetId="17" hidden="1">Калин!$A$4:$C$10</definedName>
    <definedName name="Z_EFF684FE_D508_4E8D_90B1_6FD2A0805A4D_.wvu.FilterData" localSheetId="18" hidden="1">Канев!$A$4:$C$10</definedName>
    <definedName name="Z_EFF684FE_D508_4E8D_90B1_6FD2A0805A4D_.wvu.FilterData" localSheetId="19" hidden="1">Кор!#REF!</definedName>
    <definedName name="Z_EFF684FE_D508_4E8D_90B1_6FD2A0805A4D_.wvu.FilterData" localSheetId="20" hidden="1">Красноарм!$A$4:$C$10</definedName>
    <definedName name="Z_EFF684FE_D508_4E8D_90B1_6FD2A0805A4D_.wvu.FilterData" localSheetId="4" hidden="1">КРД!$A$4:$C$10</definedName>
    <definedName name="Z_EFF684FE_D508_4E8D_90B1_6FD2A0805A4D_.wvu.FilterData" localSheetId="21" hidden="1">Крыл!$A$4:$C$10</definedName>
    <definedName name="Z_EFF684FE_D508_4E8D_90B1_6FD2A0805A4D_.wvu.FilterData" localSheetId="22" hidden="1">Крым!$A$4:$C$10</definedName>
    <definedName name="Z_EFF684FE_D508_4E8D_90B1_6FD2A0805A4D_.wvu.FilterData" localSheetId="23" hidden="1">Кург!$A$4:$C$10</definedName>
    <definedName name="Z_EFF684FE_D508_4E8D_90B1_6FD2A0805A4D_.wvu.FilterData" localSheetId="24" hidden="1">Кущ!$A$4:$C$10</definedName>
    <definedName name="Z_EFF684FE_D508_4E8D_90B1_6FD2A0805A4D_.wvu.FilterData" localSheetId="25" hidden="1">Лаб!$A$4:$C$10</definedName>
    <definedName name="Z_EFF684FE_D508_4E8D_90B1_6FD2A0805A4D_.wvu.FilterData" localSheetId="26" hidden="1">Ленин!$A$4:$C$10</definedName>
    <definedName name="Z_EFF684FE_D508_4E8D_90B1_6FD2A0805A4D_.wvu.FilterData" localSheetId="27" hidden="1">Мост!$A$4:$C$10</definedName>
    <definedName name="Z_EFF684FE_D508_4E8D_90B1_6FD2A0805A4D_.wvu.FilterData" localSheetId="28" hidden="1">Новок!#REF!</definedName>
    <definedName name="Z_EFF684FE_D508_4E8D_90B1_6FD2A0805A4D_.wvu.FilterData" localSheetId="29" hidden="1">Новоп!$A$4:$C$10</definedName>
    <definedName name="Z_EFF684FE_D508_4E8D_90B1_6FD2A0805A4D_.wvu.FilterData" localSheetId="5" hidden="1">Новор!$A$4:$C$10</definedName>
    <definedName name="Z_EFF684FE_D508_4E8D_90B1_6FD2A0805A4D_.wvu.FilterData" localSheetId="30" hidden="1">Отр!$A$4:$C$10</definedName>
    <definedName name="Z_EFF684FE_D508_4E8D_90B1_6FD2A0805A4D_.wvu.FilterData" localSheetId="31" hidden="1">Пав!$A$4:$C$10</definedName>
    <definedName name="Z_EFF684FE_D508_4E8D_90B1_6FD2A0805A4D_.wvu.FilterData" localSheetId="32" hidden="1">'Пр-Ахт'!$A$4:$C$10</definedName>
    <definedName name="Z_EFF684FE_D508_4E8D_90B1_6FD2A0805A4D_.wvu.FilterData" localSheetId="33" hidden="1">Сев!$A$4:$C$10</definedName>
    <definedName name="Z_EFF684FE_D508_4E8D_90B1_6FD2A0805A4D_.wvu.FilterData" localSheetId="34" hidden="1">Слав!$A$4:$C$10</definedName>
    <definedName name="Z_EFF684FE_D508_4E8D_90B1_6FD2A0805A4D_.wvu.FilterData" localSheetId="6" hidden="1">Сочи!$A$4:$C$10</definedName>
    <definedName name="Z_EFF684FE_D508_4E8D_90B1_6FD2A0805A4D_.wvu.FilterData" localSheetId="35" hidden="1">Стар!$A$4:$C$10</definedName>
    <definedName name="Z_EFF684FE_D508_4E8D_90B1_6FD2A0805A4D_.wvu.FilterData" localSheetId="36" hidden="1">Тбил!$A$4:$C$10</definedName>
    <definedName name="Z_EFF684FE_D508_4E8D_90B1_6FD2A0805A4D_.wvu.FilterData" localSheetId="37" hidden="1">Темр!$A$4:$C$10</definedName>
    <definedName name="Z_EFF684FE_D508_4E8D_90B1_6FD2A0805A4D_.wvu.FilterData" localSheetId="38" hidden="1">Тим!$A$4:$C$10</definedName>
    <definedName name="Z_EFF684FE_D508_4E8D_90B1_6FD2A0805A4D_.wvu.FilterData" localSheetId="39" hidden="1">Тих!$A$4:$C$10</definedName>
    <definedName name="Z_EFF684FE_D508_4E8D_90B1_6FD2A0805A4D_.wvu.FilterData" localSheetId="40" hidden="1">Туапс!$A$4:$C$10</definedName>
    <definedName name="Z_EFF684FE_D508_4E8D_90B1_6FD2A0805A4D_.wvu.FilterData" localSheetId="41" hidden="1">Усп!$A$4:$C$10</definedName>
    <definedName name="Z_EFF684FE_D508_4E8D_90B1_6FD2A0805A4D_.wvu.FilterData" localSheetId="42" hidden="1">'Усть-Л'!#REF!</definedName>
    <definedName name="Z_EFF684FE_D508_4E8D_90B1_6FD2A0805A4D_.wvu.FilterData" localSheetId="43" hidden="1">Щерб!$A$4:$C$10</definedName>
    <definedName name="_xlnm.Print_Area" localSheetId="7">Абин!$A$1:$L$24</definedName>
    <definedName name="_xlnm.Print_Area" localSheetId="0">Анапа!$A$1:$L$17</definedName>
    <definedName name="_xlnm.Print_Area" localSheetId="8">Апшер!$A$1:$L$14</definedName>
    <definedName name="_xlnm.Print_Area" localSheetId="1">Арм!$A$1:$L$15</definedName>
    <definedName name="_xlnm.Print_Area" localSheetId="9">Белог!$A$1:$L$14</definedName>
    <definedName name="_xlnm.Print_Area" localSheetId="10">Белор!$A$1:$L$24</definedName>
    <definedName name="_xlnm.Print_Area" localSheetId="11">Брюх!$A$1:$L$14</definedName>
    <definedName name="_xlnm.Print_Area" localSheetId="12">Выс!$A$1:$L$24</definedName>
    <definedName name="_xlnm.Print_Area" localSheetId="2">Гел!$A$1:$L$15</definedName>
    <definedName name="_xlnm.Print_Area" localSheetId="3">ГорКл!$A$1:$L$14</definedName>
    <definedName name="_xlnm.Print_Area" localSheetId="13">Гуль!$A$1:$L$24</definedName>
    <definedName name="_xlnm.Print_Area" localSheetId="14">Дин!$A$1:$L$12</definedName>
    <definedName name="_xlnm.Print_Area" localSheetId="15">Ейск!$A$1:$L$14</definedName>
    <definedName name="_xlnm.Print_Area" localSheetId="16">Кавк!$A$1:$L$24</definedName>
    <definedName name="_xlnm.Print_Area" localSheetId="17">Калин!$A$1:$L$14</definedName>
    <definedName name="_xlnm.Print_Area" localSheetId="18">Канев!$A$1:$L$14</definedName>
    <definedName name="_xlnm.Print_Area" localSheetId="19">Кор!$A$1:$L$12</definedName>
    <definedName name="_xlnm.Print_Area" localSheetId="20">Красноарм!$A$1:$L$24</definedName>
    <definedName name="_xlnm.Print_Area" localSheetId="4">КРД!$A$1:$L$14</definedName>
    <definedName name="_xlnm.Print_Area" localSheetId="21">Крыл!$A$1:$L$14</definedName>
    <definedName name="_xlnm.Print_Area" localSheetId="22">Крым!$A$1:$L$24</definedName>
    <definedName name="_xlnm.Print_Area" localSheetId="23">Кург!$A$1:$L$24</definedName>
    <definedName name="_xlnm.Print_Area" localSheetId="24">Кущ!$A$1:$L$14</definedName>
    <definedName name="_xlnm.Print_Area" localSheetId="25">Лаб!$A$1:$L$24</definedName>
    <definedName name="_xlnm.Print_Area" localSheetId="26">Ленин!$A$1:$L$24</definedName>
    <definedName name="_xlnm.Print_Area" localSheetId="27">Мост!$A$1:$L$16</definedName>
    <definedName name="_xlnm.Print_Area" localSheetId="28">Новок!$A$1:$L$12</definedName>
    <definedName name="_xlnm.Print_Area" localSheetId="29">Новоп!$A$1:$L$24</definedName>
    <definedName name="_xlnm.Print_Area" localSheetId="5">Новор!$A$1:$L$14</definedName>
    <definedName name="_xlnm.Print_Area" localSheetId="30">Отр!$A$1:$L$15</definedName>
    <definedName name="_xlnm.Print_Area" localSheetId="31">Пав!$A$1:$L$24</definedName>
    <definedName name="_xlnm.Print_Area" localSheetId="32">'Пр-Ахт'!$A$1:$L$15</definedName>
    <definedName name="_xlnm.Print_Area" localSheetId="33">Сев!$A$1:$L$15</definedName>
    <definedName name="_xlnm.Print_Area" localSheetId="34">Слав!$A$1:$L$15</definedName>
    <definedName name="_xlnm.Print_Area" localSheetId="6">Сочи!$A$1:$L$15</definedName>
    <definedName name="_xlnm.Print_Area" localSheetId="35">Стар!$A$1:$L$24</definedName>
    <definedName name="_xlnm.Print_Area" localSheetId="36">Тбил!$A$1:$L$15</definedName>
    <definedName name="_xlnm.Print_Area" localSheetId="37">Темр!$A$1:$L$15</definedName>
    <definedName name="_xlnm.Print_Area" localSheetId="38">Тим!$A$1:$L$15</definedName>
    <definedName name="_xlnm.Print_Area" localSheetId="39">Тих!$A$1:$L$15</definedName>
    <definedName name="_xlnm.Print_Area" localSheetId="40">Туапс!$A$1:$L$15</definedName>
    <definedName name="_xlnm.Print_Area" localSheetId="41">Усп!$A$1:$L$15</definedName>
    <definedName name="_xlnm.Print_Area" localSheetId="42">'Усть-Л'!$A$1:$L$12</definedName>
    <definedName name="_xlnm.Print_Area" localSheetId="43">Щерб!$A$1:$L$15</definedName>
  </definedNames>
  <calcPr calcId="145621" calcOnSave="0"/>
</workbook>
</file>

<file path=xl/calcChain.xml><?xml version="1.0" encoding="utf-8"?>
<calcChain xmlns="http://schemas.openxmlformats.org/spreadsheetml/2006/main">
  <c r="J9" i="45" l="1"/>
  <c r="J9" i="43"/>
  <c r="J9" i="42"/>
  <c r="J9" i="41"/>
  <c r="J9" i="40"/>
  <c r="J9" i="39"/>
  <c r="J9" i="38"/>
  <c r="J9" i="37"/>
  <c r="J9" i="36"/>
  <c r="J9" i="35"/>
  <c r="J9" i="34"/>
  <c r="J9" i="33"/>
  <c r="J9" i="32"/>
  <c r="J9" i="31"/>
  <c r="J9" i="29"/>
  <c r="J9" i="10"/>
  <c r="J9" i="28"/>
  <c r="J9" i="27"/>
  <c r="J9" i="26"/>
  <c r="J9" i="25"/>
  <c r="J9" i="24"/>
  <c r="J9" i="23"/>
  <c r="J9" i="21"/>
  <c r="J9" i="20"/>
  <c r="J9" i="19"/>
  <c r="J9" i="18"/>
  <c r="J9" i="16"/>
  <c r="J9" i="15"/>
  <c r="J9" i="46"/>
  <c r="J9" i="14"/>
  <c r="J9" i="13"/>
  <c r="J9" i="12"/>
  <c r="J9" i="11"/>
  <c r="J9" i="7"/>
  <c r="J9" i="6"/>
  <c r="J9" i="5"/>
  <c r="J9" i="9"/>
  <c r="J9" i="4"/>
  <c r="J11" i="8"/>
  <c r="J9" i="3"/>
  <c r="E7" i="29" l="1"/>
  <c r="E8" i="29" s="1"/>
  <c r="E11" i="29" s="1"/>
  <c r="H7" i="29"/>
  <c r="J7" i="29" s="1"/>
  <c r="K7" i="29"/>
  <c r="H9" i="29"/>
  <c r="H10" i="29"/>
  <c r="F7" i="29" l="1"/>
  <c r="G7" i="29"/>
  <c r="K9" i="29"/>
  <c r="K10" i="29" s="1"/>
  <c r="I7" i="29"/>
  <c r="O10" i="46"/>
  <c r="H10" i="46"/>
  <c r="O9" i="46"/>
  <c r="H9" i="46"/>
  <c r="O7" i="46"/>
  <c r="K7" i="46"/>
  <c r="H7" i="46"/>
  <c r="J7" i="46" s="1"/>
  <c r="F7" i="46"/>
  <c r="E7" i="46"/>
  <c r="I10" i="29" l="1"/>
  <c r="G10" i="29"/>
  <c r="G11" i="29" s="1"/>
  <c r="K11" i="29"/>
  <c r="G9" i="29"/>
  <c r="I9" i="29"/>
  <c r="E8" i="46"/>
  <c r="E11" i="46" s="1"/>
  <c r="K9" i="46"/>
  <c r="K10" i="46" s="1"/>
  <c r="K11" i="46" s="1"/>
  <c r="G7" i="46"/>
  <c r="I7" i="46"/>
  <c r="I10" i="46" l="1"/>
  <c r="G10" i="46"/>
  <c r="I9" i="46"/>
  <c r="G9" i="46"/>
  <c r="G11" i="46" s="1"/>
  <c r="O10" i="45" l="1"/>
  <c r="H10" i="45"/>
  <c r="O9" i="45"/>
  <c r="H9" i="45"/>
  <c r="O7" i="45"/>
  <c r="K7" i="45"/>
  <c r="I7" i="45" s="1"/>
  <c r="J7" i="45"/>
  <c r="H7" i="45"/>
  <c r="F7" i="45"/>
  <c r="E7" i="45"/>
  <c r="E8" i="45" s="1"/>
  <c r="E11" i="45" s="1"/>
  <c r="K8" i="44"/>
  <c r="K9" i="44" s="1"/>
  <c r="O7" i="44"/>
  <c r="I7" i="44"/>
  <c r="I9" i="44" s="1"/>
  <c r="H7" i="44"/>
  <c r="G7" i="44"/>
  <c r="G9" i="44" s="1"/>
  <c r="E7" i="44"/>
  <c r="E9" i="44" s="1"/>
  <c r="O10" i="43"/>
  <c r="H10" i="43"/>
  <c r="O9" i="43"/>
  <c r="H9" i="43"/>
  <c r="E8" i="43"/>
  <c r="O7" i="43"/>
  <c r="K7" i="43"/>
  <c r="I7" i="43" s="1"/>
  <c r="H7" i="43"/>
  <c r="F7" i="43"/>
  <c r="E7" i="43"/>
  <c r="O10" i="42"/>
  <c r="H10" i="42"/>
  <c r="O9" i="42"/>
  <c r="H9" i="42"/>
  <c r="O7" i="42"/>
  <c r="K7" i="42"/>
  <c r="J7" i="42"/>
  <c r="H7" i="42"/>
  <c r="F7" i="42"/>
  <c r="E7" i="42"/>
  <c r="O10" i="41"/>
  <c r="H10" i="41"/>
  <c r="O9" i="41"/>
  <c r="H9" i="41"/>
  <c r="O7" i="41"/>
  <c r="K7" i="41"/>
  <c r="I7" i="41" s="1"/>
  <c r="H7" i="41"/>
  <c r="E7" i="41"/>
  <c r="E8" i="41" s="1"/>
  <c r="O10" i="40"/>
  <c r="H10" i="40"/>
  <c r="O9" i="40"/>
  <c r="H9" i="40"/>
  <c r="O7" i="40"/>
  <c r="K7" i="40"/>
  <c r="H7" i="40"/>
  <c r="F7" i="40" s="1"/>
  <c r="E7" i="40"/>
  <c r="O10" i="39"/>
  <c r="H10" i="39"/>
  <c r="O9" i="39"/>
  <c r="H9" i="39"/>
  <c r="O7" i="39"/>
  <c r="K7" i="39"/>
  <c r="I7" i="39" s="1"/>
  <c r="H7" i="39"/>
  <c r="F7" i="39"/>
  <c r="E7" i="39"/>
  <c r="O10" i="38"/>
  <c r="H10" i="38"/>
  <c r="O9" i="38"/>
  <c r="H9" i="38"/>
  <c r="O7" i="38"/>
  <c r="K7" i="38"/>
  <c r="I7" i="38" s="1"/>
  <c r="H7" i="38"/>
  <c r="F7" i="38" s="1"/>
  <c r="E7" i="38"/>
  <c r="K21" i="37"/>
  <c r="K20" i="37"/>
  <c r="O19" i="37"/>
  <c r="I19" i="37"/>
  <c r="I21" i="37" s="1"/>
  <c r="H19" i="37"/>
  <c r="G19" i="37"/>
  <c r="G21" i="37" s="1"/>
  <c r="E19" i="37"/>
  <c r="E21" i="37" s="1"/>
  <c r="O10" i="37"/>
  <c r="H10" i="37"/>
  <c r="O9" i="37"/>
  <c r="H9" i="37"/>
  <c r="O7" i="37"/>
  <c r="K7" i="37"/>
  <c r="J7" i="37"/>
  <c r="H7" i="37"/>
  <c r="F7" i="37" s="1"/>
  <c r="E7" i="37"/>
  <c r="O10" i="36"/>
  <c r="H10" i="36"/>
  <c r="O9" i="36"/>
  <c r="H9" i="36"/>
  <c r="O7" i="36"/>
  <c r="K7" i="36"/>
  <c r="I7" i="36" s="1"/>
  <c r="J7" i="36"/>
  <c r="H7" i="36"/>
  <c r="F7" i="36"/>
  <c r="E7" i="36"/>
  <c r="O10" i="35"/>
  <c r="H10" i="35"/>
  <c r="O9" i="35"/>
  <c r="H9" i="35"/>
  <c r="O7" i="35"/>
  <c r="K7" i="35"/>
  <c r="H7" i="35"/>
  <c r="F7" i="35" s="1"/>
  <c r="E7" i="35"/>
  <c r="E8" i="35" s="1"/>
  <c r="E11" i="35" s="1"/>
  <c r="O10" i="34"/>
  <c r="H10" i="34"/>
  <c r="O9" i="34"/>
  <c r="H9" i="34"/>
  <c r="O7" i="34"/>
  <c r="K7" i="34"/>
  <c r="J7" i="34"/>
  <c r="H7" i="34"/>
  <c r="F7" i="34"/>
  <c r="E7" i="34"/>
  <c r="E8" i="34" s="1"/>
  <c r="E11" i="34" s="1"/>
  <c r="I21" i="33"/>
  <c r="K20" i="33"/>
  <c r="K21" i="33" s="1"/>
  <c r="O19" i="33"/>
  <c r="I19" i="33"/>
  <c r="H19" i="33"/>
  <c r="G19" i="33"/>
  <c r="G21" i="33" s="1"/>
  <c r="E19" i="33"/>
  <c r="E21" i="33" s="1"/>
  <c r="O10" i="33"/>
  <c r="H10" i="33"/>
  <c r="O9" i="33"/>
  <c r="H9" i="33"/>
  <c r="O7" i="33"/>
  <c r="K7" i="33"/>
  <c r="J7" i="33"/>
  <c r="H7" i="33"/>
  <c r="F7" i="33"/>
  <c r="E7" i="33"/>
  <c r="O10" i="32"/>
  <c r="H10" i="32"/>
  <c r="O9" i="32"/>
  <c r="H9" i="32"/>
  <c r="O7" i="32"/>
  <c r="K7" i="32"/>
  <c r="I7" i="32" s="1"/>
  <c r="J7" i="32"/>
  <c r="H7" i="32"/>
  <c r="F7" i="32"/>
  <c r="E7" i="32"/>
  <c r="E8" i="32" s="1"/>
  <c r="I21" i="31"/>
  <c r="K20" i="31"/>
  <c r="K21" i="31" s="1"/>
  <c r="O19" i="31"/>
  <c r="I19" i="31"/>
  <c r="H19" i="31"/>
  <c r="G19" i="31"/>
  <c r="G21" i="31" s="1"/>
  <c r="E19" i="31"/>
  <c r="E21" i="31" s="1"/>
  <c r="O10" i="31"/>
  <c r="H10" i="31"/>
  <c r="O9" i="31"/>
  <c r="H9" i="31"/>
  <c r="O7" i="31"/>
  <c r="K7" i="31"/>
  <c r="I7" i="31" s="1"/>
  <c r="J7" i="31"/>
  <c r="H7" i="31"/>
  <c r="F7" i="31"/>
  <c r="E7" i="31"/>
  <c r="K8" i="30"/>
  <c r="K9" i="30" s="1"/>
  <c r="O7" i="30"/>
  <c r="I7" i="30"/>
  <c r="I9" i="30" s="1"/>
  <c r="H7" i="30"/>
  <c r="G7" i="30"/>
  <c r="G9" i="30" s="1"/>
  <c r="E7" i="30"/>
  <c r="E9" i="30" s="1"/>
  <c r="O10" i="29"/>
  <c r="O9" i="29"/>
  <c r="O7" i="29"/>
  <c r="K20" i="28"/>
  <c r="K21" i="28" s="1"/>
  <c r="O19" i="28"/>
  <c r="I19" i="28"/>
  <c r="I21" i="28" s="1"/>
  <c r="H19" i="28"/>
  <c r="G19" i="28"/>
  <c r="G21" i="28" s="1"/>
  <c r="E19" i="28"/>
  <c r="E21" i="28" s="1"/>
  <c r="O10" i="28"/>
  <c r="H10" i="28"/>
  <c r="O9" i="28"/>
  <c r="H9" i="28"/>
  <c r="O7" i="28"/>
  <c r="K7" i="28"/>
  <c r="G7" i="28" s="1"/>
  <c r="J7" i="28"/>
  <c r="H7" i="28"/>
  <c r="F7" i="28"/>
  <c r="E7" i="28"/>
  <c r="E8" i="28" s="1"/>
  <c r="O10" i="27"/>
  <c r="H10" i="27"/>
  <c r="O9" i="27"/>
  <c r="H9" i="27"/>
  <c r="O7" i="27"/>
  <c r="K7" i="27"/>
  <c r="I7" i="27" s="1"/>
  <c r="J7" i="27"/>
  <c r="H7" i="27"/>
  <c r="F7" i="27" s="1"/>
  <c r="E7" i="27"/>
  <c r="K20" i="26"/>
  <c r="K21" i="26" s="1"/>
  <c r="O19" i="26"/>
  <c r="I19" i="26"/>
  <c r="I21" i="26" s="1"/>
  <c r="H19" i="26"/>
  <c r="G19" i="26"/>
  <c r="G21" i="26" s="1"/>
  <c r="E19" i="26"/>
  <c r="E21" i="26" s="1"/>
  <c r="O10" i="26"/>
  <c r="H10" i="26"/>
  <c r="O9" i="26"/>
  <c r="H9" i="26"/>
  <c r="O7" i="26"/>
  <c r="K7" i="26"/>
  <c r="G7" i="26" s="1"/>
  <c r="H7" i="26"/>
  <c r="J7" i="26" s="1"/>
  <c r="E7" i="26"/>
  <c r="K20" i="25"/>
  <c r="K21" i="25" s="1"/>
  <c r="O19" i="25"/>
  <c r="I19" i="25"/>
  <c r="I21" i="25" s="1"/>
  <c r="H19" i="25"/>
  <c r="G19" i="25"/>
  <c r="G21" i="25" s="1"/>
  <c r="E19" i="25"/>
  <c r="E21" i="25" s="1"/>
  <c r="O10" i="25"/>
  <c r="H10" i="25"/>
  <c r="O9" i="25"/>
  <c r="H9" i="25"/>
  <c r="O7" i="25"/>
  <c r="K7" i="25"/>
  <c r="I7" i="25" s="1"/>
  <c r="J7" i="25"/>
  <c r="H7" i="25"/>
  <c r="F7" i="25"/>
  <c r="E7" i="25"/>
  <c r="O10" i="24"/>
  <c r="H10" i="24"/>
  <c r="O9" i="24"/>
  <c r="H9" i="24"/>
  <c r="O7" i="24"/>
  <c r="K7" i="24"/>
  <c r="H7" i="24"/>
  <c r="G7" i="24"/>
  <c r="F7" i="24"/>
  <c r="E7" i="24"/>
  <c r="E8" i="24" s="1"/>
  <c r="E11" i="24" s="1"/>
  <c r="G21" i="23"/>
  <c r="K20" i="23"/>
  <c r="K21" i="23" s="1"/>
  <c r="O19" i="23"/>
  <c r="I19" i="23"/>
  <c r="I21" i="23" s="1"/>
  <c r="H19" i="23"/>
  <c r="G19" i="23"/>
  <c r="E19" i="23"/>
  <c r="E21" i="23" s="1"/>
  <c r="O10" i="23"/>
  <c r="H10" i="23"/>
  <c r="O9" i="23"/>
  <c r="H9" i="23"/>
  <c r="O7" i="23"/>
  <c r="K7" i="23"/>
  <c r="I7" i="23" s="1"/>
  <c r="J7" i="23"/>
  <c r="H7" i="23"/>
  <c r="F7" i="23"/>
  <c r="E7" i="23"/>
  <c r="K8" i="22"/>
  <c r="K9" i="22" s="1"/>
  <c r="O7" i="22"/>
  <c r="I7" i="22"/>
  <c r="I9" i="22" s="1"/>
  <c r="H7" i="22"/>
  <c r="G7" i="22"/>
  <c r="G9" i="22" s="1"/>
  <c r="E7" i="22"/>
  <c r="E9" i="22" s="1"/>
  <c r="O10" i="21"/>
  <c r="H10" i="21"/>
  <c r="O9" i="21"/>
  <c r="H9" i="21"/>
  <c r="O7" i="21"/>
  <c r="K7" i="21"/>
  <c r="G7" i="21" s="1"/>
  <c r="J7" i="21"/>
  <c r="H7" i="21"/>
  <c r="F7" i="21"/>
  <c r="E7" i="21"/>
  <c r="O10" i="20"/>
  <c r="H10" i="20"/>
  <c r="O9" i="20"/>
  <c r="H9" i="20"/>
  <c r="O7" i="20"/>
  <c r="K7" i="20"/>
  <c r="G7" i="20" s="1"/>
  <c r="J7" i="20"/>
  <c r="H7" i="20"/>
  <c r="F7" i="20" s="1"/>
  <c r="E7" i="20"/>
  <c r="I21" i="19"/>
  <c r="K20" i="19"/>
  <c r="K21" i="19" s="1"/>
  <c r="O19" i="19"/>
  <c r="I19" i="19"/>
  <c r="H19" i="19"/>
  <c r="G19" i="19"/>
  <c r="G21" i="19" s="1"/>
  <c r="E19" i="19"/>
  <c r="E21" i="19" s="1"/>
  <c r="O10" i="19"/>
  <c r="H10" i="19"/>
  <c r="O9" i="19"/>
  <c r="H9" i="19"/>
  <c r="O7" i="19"/>
  <c r="K7" i="19"/>
  <c r="G7" i="19" s="1"/>
  <c r="J7" i="19"/>
  <c r="H7" i="19"/>
  <c r="F7" i="19"/>
  <c r="E7" i="19"/>
  <c r="O10" i="18"/>
  <c r="H10" i="18"/>
  <c r="O9" i="18"/>
  <c r="H9" i="18"/>
  <c r="O7" i="18"/>
  <c r="K7" i="18"/>
  <c r="I7" i="18" s="1"/>
  <c r="J7" i="18"/>
  <c r="H7" i="18"/>
  <c r="F7" i="18" s="1"/>
  <c r="E7" i="18"/>
  <c r="K8" i="17"/>
  <c r="K9" i="17" s="1"/>
  <c r="O7" i="17"/>
  <c r="I7" i="17"/>
  <c r="I9" i="17" s="1"/>
  <c r="H7" i="17"/>
  <c r="G7" i="17"/>
  <c r="G9" i="17" s="1"/>
  <c r="E7" i="17"/>
  <c r="E9" i="17" s="1"/>
  <c r="I21" i="16"/>
  <c r="K20" i="16"/>
  <c r="K21" i="16" s="1"/>
  <c r="O19" i="16"/>
  <c r="I19" i="16"/>
  <c r="H19" i="16"/>
  <c r="G19" i="16"/>
  <c r="G21" i="16" s="1"/>
  <c r="E19" i="16"/>
  <c r="E21" i="16" s="1"/>
  <c r="O10" i="16"/>
  <c r="H10" i="16"/>
  <c r="O9" i="16"/>
  <c r="H9" i="16"/>
  <c r="O7" i="16"/>
  <c r="K7" i="16"/>
  <c r="G7" i="16" s="1"/>
  <c r="J7" i="16"/>
  <c r="H7" i="16"/>
  <c r="F7" i="16"/>
  <c r="E7" i="16"/>
  <c r="K20" i="15"/>
  <c r="K21" i="15" s="1"/>
  <c r="O19" i="15"/>
  <c r="I19" i="15"/>
  <c r="I21" i="15" s="1"/>
  <c r="H19" i="15"/>
  <c r="G19" i="15"/>
  <c r="G21" i="15" s="1"/>
  <c r="E19" i="15"/>
  <c r="E21" i="15" s="1"/>
  <c r="O10" i="15"/>
  <c r="H10" i="15"/>
  <c r="O9" i="15"/>
  <c r="H9" i="15"/>
  <c r="O7" i="15"/>
  <c r="K7" i="15"/>
  <c r="I7" i="15" s="1"/>
  <c r="J7" i="15"/>
  <c r="H7" i="15"/>
  <c r="F7" i="15"/>
  <c r="E7" i="15"/>
  <c r="I21" i="14"/>
  <c r="K20" i="14"/>
  <c r="K21" i="14" s="1"/>
  <c r="O19" i="14"/>
  <c r="I19" i="14"/>
  <c r="H19" i="14"/>
  <c r="G19" i="14"/>
  <c r="G21" i="14" s="1"/>
  <c r="E19" i="14"/>
  <c r="E21" i="14" s="1"/>
  <c r="O10" i="14"/>
  <c r="H10" i="14"/>
  <c r="O9" i="14"/>
  <c r="H9" i="14"/>
  <c r="O7" i="14"/>
  <c r="K7" i="14"/>
  <c r="K9" i="14" s="1"/>
  <c r="J7" i="14"/>
  <c r="I7" i="14"/>
  <c r="H7" i="14"/>
  <c r="F7" i="14"/>
  <c r="E7" i="14"/>
  <c r="O10" i="13"/>
  <c r="H10" i="13"/>
  <c r="O9" i="13"/>
  <c r="H9" i="13"/>
  <c r="O7" i="13"/>
  <c r="K7" i="13"/>
  <c r="K9" i="13" s="1"/>
  <c r="J7" i="13"/>
  <c r="H7" i="13"/>
  <c r="F7" i="13" s="1"/>
  <c r="E7" i="13"/>
  <c r="O10" i="12"/>
  <c r="H10" i="12"/>
  <c r="O9" i="12"/>
  <c r="H9" i="12"/>
  <c r="O7" i="12"/>
  <c r="K7" i="12"/>
  <c r="H7" i="12"/>
  <c r="J7" i="12" s="1"/>
  <c r="E7" i="12"/>
  <c r="K20" i="11"/>
  <c r="K21" i="11" s="1"/>
  <c r="O19" i="11"/>
  <c r="I19" i="11"/>
  <c r="I21" i="11" s="1"/>
  <c r="H19" i="11"/>
  <c r="G19" i="11"/>
  <c r="G21" i="11" s="1"/>
  <c r="E19" i="11"/>
  <c r="E21" i="11" s="1"/>
  <c r="O10" i="11"/>
  <c r="H10" i="11"/>
  <c r="O9" i="11"/>
  <c r="H9" i="11"/>
  <c r="O7" i="11"/>
  <c r="K7" i="11"/>
  <c r="I7" i="11" s="1"/>
  <c r="J7" i="11"/>
  <c r="H7" i="11"/>
  <c r="F7" i="11"/>
  <c r="E7" i="11"/>
  <c r="I21" i="10"/>
  <c r="K20" i="10"/>
  <c r="K21" i="10" s="1"/>
  <c r="O19" i="10"/>
  <c r="I19" i="10"/>
  <c r="H19" i="10"/>
  <c r="G19" i="10"/>
  <c r="G21" i="10" s="1"/>
  <c r="E19" i="10"/>
  <c r="E21" i="10" s="1"/>
  <c r="O10" i="10"/>
  <c r="H10" i="10"/>
  <c r="O9" i="10"/>
  <c r="H9" i="10"/>
  <c r="O7" i="10"/>
  <c r="K7" i="10"/>
  <c r="K9" i="10" s="1"/>
  <c r="J7" i="10"/>
  <c r="I7" i="10"/>
  <c r="H7" i="10"/>
  <c r="G7" i="10"/>
  <c r="F7" i="10"/>
  <c r="E7" i="10"/>
  <c r="O10" i="9"/>
  <c r="H10" i="9"/>
  <c r="O9" i="9"/>
  <c r="H9" i="9"/>
  <c r="O7" i="9"/>
  <c r="K7" i="9"/>
  <c r="G7" i="9" s="1"/>
  <c r="J7" i="9"/>
  <c r="H7" i="9"/>
  <c r="F7" i="9" s="1"/>
  <c r="E7" i="9"/>
  <c r="E8" i="9" s="1"/>
  <c r="E11" i="9" s="1"/>
  <c r="O12" i="8"/>
  <c r="H12" i="8"/>
  <c r="O11" i="8"/>
  <c r="H11" i="8"/>
  <c r="O9" i="8"/>
  <c r="K9" i="8"/>
  <c r="I9" i="8" s="1"/>
  <c r="H9" i="8"/>
  <c r="J9" i="8" s="1"/>
  <c r="E9" i="8"/>
  <c r="O10" i="7"/>
  <c r="H10" i="7"/>
  <c r="O9" i="7"/>
  <c r="H9" i="7"/>
  <c r="O7" i="7"/>
  <c r="K7" i="7"/>
  <c r="K9" i="7" s="1"/>
  <c r="H7" i="7"/>
  <c r="F7" i="7" s="1"/>
  <c r="E7" i="7"/>
  <c r="O10" i="6"/>
  <c r="H10" i="6"/>
  <c r="O9" i="6"/>
  <c r="H9" i="6"/>
  <c r="O7" i="6"/>
  <c r="K7" i="6"/>
  <c r="I7" i="6" s="1"/>
  <c r="J7" i="6"/>
  <c r="H7" i="6"/>
  <c r="F7" i="6" s="1"/>
  <c r="E7" i="6"/>
  <c r="O10" i="5"/>
  <c r="H10" i="5"/>
  <c r="O9" i="5"/>
  <c r="H9" i="5"/>
  <c r="O7" i="5"/>
  <c r="K7" i="5"/>
  <c r="I7" i="5" s="1"/>
  <c r="H7" i="5"/>
  <c r="F7" i="5" s="1"/>
  <c r="E7" i="5"/>
  <c r="E8" i="5" s="1"/>
  <c r="O10" i="4"/>
  <c r="H10" i="4"/>
  <c r="O9" i="4"/>
  <c r="H9" i="4"/>
  <c r="O7" i="4"/>
  <c r="K7" i="4"/>
  <c r="K9" i="4" s="1"/>
  <c r="H7" i="4"/>
  <c r="F7" i="4" s="1"/>
  <c r="E7" i="4"/>
  <c r="O10" i="3"/>
  <c r="H10" i="3"/>
  <c r="O9" i="3"/>
  <c r="H9" i="3"/>
  <c r="O7" i="3"/>
  <c r="K7" i="3"/>
  <c r="G7" i="3" s="1"/>
  <c r="J7" i="3"/>
  <c r="H7" i="3"/>
  <c r="F7" i="3" s="1"/>
  <c r="E7" i="3"/>
  <c r="J7" i="43" l="1"/>
  <c r="E11" i="43"/>
  <c r="G7" i="42"/>
  <c r="K9" i="42"/>
  <c r="J7" i="41"/>
  <c r="F7" i="41"/>
  <c r="E11" i="41"/>
  <c r="J7" i="40"/>
  <c r="J7" i="39"/>
  <c r="J7" i="38"/>
  <c r="J7" i="35"/>
  <c r="I7" i="28"/>
  <c r="J7" i="24"/>
  <c r="K9" i="24"/>
  <c r="I9" i="24" s="1"/>
  <c r="G9" i="24"/>
  <c r="I7" i="24"/>
  <c r="I7" i="21"/>
  <c r="I7" i="20"/>
  <c r="I7" i="19"/>
  <c r="I7" i="16"/>
  <c r="I7" i="13"/>
  <c r="G7" i="7"/>
  <c r="I7" i="7"/>
  <c r="K9" i="6"/>
  <c r="G7" i="6"/>
  <c r="J7" i="5"/>
  <c r="I7" i="4"/>
  <c r="G7" i="4"/>
  <c r="K9" i="45"/>
  <c r="K10" i="45" s="1"/>
  <c r="G7" i="45"/>
  <c r="K9" i="43"/>
  <c r="G7" i="43"/>
  <c r="I7" i="42"/>
  <c r="E8" i="42"/>
  <c r="E11" i="42" s="1"/>
  <c r="K9" i="41"/>
  <c r="K10" i="41" s="1"/>
  <c r="G7" i="41"/>
  <c r="E8" i="40"/>
  <c r="E11" i="40" s="1"/>
  <c r="K9" i="40"/>
  <c r="G7" i="40"/>
  <c r="I7" i="40"/>
  <c r="E8" i="39"/>
  <c r="E11" i="39" s="1"/>
  <c r="K9" i="39"/>
  <c r="G7" i="39"/>
  <c r="G7" i="38"/>
  <c r="K9" i="38"/>
  <c r="E8" i="38"/>
  <c r="E11" i="38" s="1"/>
  <c r="E11" i="37"/>
  <c r="K10" i="37"/>
  <c r="E8" i="37"/>
  <c r="K9" i="37"/>
  <c r="G7" i="37"/>
  <c r="I7" i="37"/>
  <c r="K9" i="36"/>
  <c r="G7" i="36"/>
  <c r="E8" i="36"/>
  <c r="E11" i="36" s="1"/>
  <c r="K9" i="35"/>
  <c r="G7" i="35"/>
  <c r="I7" i="35"/>
  <c r="K9" i="34"/>
  <c r="G7" i="34"/>
  <c r="I7" i="34"/>
  <c r="E8" i="33"/>
  <c r="E11" i="33" s="1"/>
  <c r="G7" i="33"/>
  <c r="K9" i="33"/>
  <c r="I7" i="33"/>
  <c r="E11" i="32"/>
  <c r="K9" i="32"/>
  <c r="G7" i="32"/>
  <c r="E8" i="31"/>
  <c r="E11" i="31" s="1"/>
  <c r="K9" i="31"/>
  <c r="G7" i="31"/>
  <c r="E11" i="28"/>
  <c r="K9" i="28"/>
  <c r="E8" i="27"/>
  <c r="E11" i="27" s="1"/>
  <c r="K9" i="27"/>
  <c r="G7" i="27"/>
  <c r="F7" i="26"/>
  <c r="K9" i="26"/>
  <c r="I7" i="26"/>
  <c r="E8" i="26"/>
  <c r="E11" i="26" s="1"/>
  <c r="E8" i="25"/>
  <c r="E11" i="25" s="1"/>
  <c r="K9" i="25"/>
  <c r="K10" i="25" s="1"/>
  <c r="G7" i="25"/>
  <c r="E8" i="23"/>
  <c r="E11" i="23" s="1"/>
  <c r="G7" i="23"/>
  <c r="K10" i="23"/>
  <c r="E8" i="21"/>
  <c r="E11" i="21" s="1"/>
  <c r="K9" i="21"/>
  <c r="E8" i="20"/>
  <c r="E11" i="20" s="1"/>
  <c r="K9" i="20"/>
  <c r="K10" i="20" s="1"/>
  <c r="E8" i="19"/>
  <c r="E11" i="19" s="1"/>
  <c r="K9" i="19"/>
  <c r="K10" i="19" s="1"/>
  <c r="E8" i="18"/>
  <c r="E11" i="18" s="1"/>
  <c r="K9" i="18"/>
  <c r="G7" i="18"/>
  <c r="E8" i="16"/>
  <c r="E11" i="16" s="1"/>
  <c r="K9" i="16"/>
  <c r="G7" i="15"/>
  <c r="E8" i="15"/>
  <c r="E11" i="15" s="1"/>
  <c r="G9" i="14"/>
  <c r="I9" i="14"/>
  <c r="K10" i="14"/>
  <c r="K11" i="14" s="1"/>
  <c r="E8" i="14"/>
  <c r="E11" i="14" s="1"/>
  <c r="G7" i="14"/>
  <c r="I9" i="13"/>
  <c r="G9" i="13"/>
  <c r="K10" i="13"/>
  <c r="E8" i="13"/>
  <c r="E11" i="13" s="1"/>
  <c r="G7" i="13"/>
  <c r="F7" i="12"/>
  <c r="K9" i="12"/>
  <c r="G7" i="12"/>
  <c r="I7" i="12"/>
  <c r="E8" i="12"/>
  <c r="E11" i="12" s="1"/>
  <c r="K9" i="11"/>
  <c r="K10" i="11" s="1"/>
  <c r="G7" i="11"/>
  <c r="E8" i="11"/>
  <c r="E11" i="11" s="1"/>
  <c r="I9" i="10"/>
  <c r="G9" i="10"/>
  <c r="K10" i="10"/>
  <c r="E8" i="10"/>
  <c r="E11" i="10" s="1"/>
  <c r="K9" i="9"/>
  <c r="K10" i="9" s="1"/>
  <c r="I7" i="9"/>
  <c r="F9" i="8"/>
  <c r="K11" i="8"/>
  <c r="G9" i="8"/>
  <c r="E10" i="8"/>
  <c r="E13" i="8" s="1"/>
  <c r="K10" i="7"/>
  <c r="I9" i="7"/>
  <c r="K11" i="7"/>
  <c r="G9" i="7"/>
  <c r="J7" i="7"/>
  <c r="E8" i="7"/>
  <c r="E11" i="7" s="1"/>
  <c r="E8" i="6"/>
  <c r="E11" i="6" s="1"/>
  <c r="E11" i="5"/>
  <c r="K9" i="5"/>
  <c r="G7" i="5"/>
  <c r="I9" i="4"/>
  <c r="G9" i="4"/>
  <c r="J7" i="4"/>
  <c r="K10" i="4"/>
  <c r="E8" i="4"/>
  <c r="E11" i="4" s="1"/>
  <c r="I7" i="3"/>
  <c r="E8" i="3"/>
  <c r="E11" i="3" s="1"/>
  <c r="K9" i="3"/>
  <c r="I9" i="42" l="1"/>
  <c r="G9" i="42"/>
  <c r="K10" i="42"/>
  <c r="K10" i="24"/>
  <c r="G9" i="6"/>
  <c r="I9" i="6"/>
  <c r="K10" i="6"/>
  <c r="G10" i="45"/>
  <c r="I10" i="45"/>
  <c r="K11" i="45"/>
  <c r="I9" i="45"/>
  <c r="G9" i="45"/>
  <c r="G11" i="45" s="1"/>
  <c r="I9" i="43"/>
  <c r="G9" i="43"/>
  <c r="K10" i="43"/>
  <c r="K11" i="43" s="1"/>
  <c r="G10" i="41"/>
  <c r="I10" i="41"/>
  <c r="I9" i="41"/>
  <c r="G9" i="41"/>
  <c r="K11" i="41"/>
  <c r="I9" i="40"/>
  <c r="G9" i="40"/>
  <c r="K10" i="40"/>
  <c r="I9" i="39"/>
  <c r="G9" i="39"/>
  <c r="K10" i="39"/>
  <c r="I9" i="38"/>
  <c r="G9" i="38"/>
  <c r="K10" i="38"/>
  <c r="K11" i="38" s="1"/>
  <c r="G10" i="37"/>
  <c r="G11" i="37" s="1"/>
  <c r="I10" i="37"/>
  <c r="I9" i="37"/>
  <c r="G9" i="37"/>
  <c r="K11" i="37"/>
  <c r="K10" i="36"/>
  <c r="I9" i="36"/>
  <c r="G9" i="36"/>
  <c r="I9" i="35"/>
  <c r="G9" i="35"/>
  <c r="K10" i="35"/>
  <c r="I9" i="34"/>
  <c r="G9" i="34"/>
  <c r="K10" i="34"/>
  <c r="I9" i="33"/>
  <c r="G9" i="33"/>
  <c r="K10" i="33"/>
  <c r="G9" i="32"/>
  <c r="I9" i="32"/>
  <c r="K10" i="32"/>
  <c r="I9" i="31"/>
  <c r="G9" i="31"/>
  <c r="K10" i="31"/>
  <c r="I9" i="28"/>
  <c r="G9" i="28"/>
  <c r="K10" i="28"/>
  <c r="I9" i="27"/>
  <c r="G9" i="27"/>
  <c r="K10" i="27"/>
  <c r="G9" i="26"/>
  <c r="I9" i="26"/>
  <c r="K10" i="26"/>
  <c r="I10" i="25"/>
  <c r="G10" i="25"/>
  <c r="I9" i="25"/>
  <c r="G9" i="25"/>
  <c r="K11" i="25"/>
  <c r="I10" i="23"/>
  <c r="G10" i="23"/>
  <c r="K11" i="23"/>
  <c r="I9" i="23"/>
  <c r="G9" i="23"/>
  <c r="G11" i="23" s="1"/>
  <c r="I9" i="21"/>
  <c r="G9" i="21"/>
  <c r="K10" i="21"/>
  <c r="I9" i="20"/>
  <c r="G9" i="20"/>
  <c r="K11" i="20"/>
  <c r="I10" i="20"/>
  <c r="G10" i="20"/>
  <c r="I9" i="19"/>
  <c r="G9" i="19"/>
  <c r="K11" i="19"/>
  <c r="I10" i="19"/>
  <c r="G10" i="19"/>
  <c r="I9" i="18"/>
  <c r="G9" i="18"/>
  <c r="K10" i="18"/>
  <c r="I9" i="16"/>
  <c r="G9" i="16"/>
  <c r="K10" i="16"/>
  <c r="I9" i="15"/>
  <c r="G9" i="15"/>
  <c r="K10" i="15"/>
  <c r="K11" i="15" s="1"/>
  <c r="G10" i="14"/>
  <c r="G11" i="14" s="1"/>
  <c r="I10" i="14"/>
  <c r="G10" i="13"/>
  <c r="G11" i="13" s="1"/>
  <c r="I10" i="13"/>
  <c r="K11" i="13"/>
  <c r="G9" i="12"/>
  <c r="I9" i="12"/>
  <c r="K10" i="12"/>
  <c r="G10" i="11"/>
  <c r="I10" i="11"/>
  <c r="G9" i="11"/>
  <c r="G11" i="11" s="1"/>
  <c r="I9" i="11"/>
  <c r="K11" i="11"/>
  <c r="G10" i="10"/>
  <c r="G11" i="10" s="1"/>
  <c r="I10" i="10"/>
  <c r="K11" i="10"/>
  <c r="I10" i="9"/>
  <c r="G10" i="9"/>
  <c r="G9" i="9"/>
  <c r="G11" i="9" s="1"/>
  <c r="I9" i="9"/>
  <c r="K11" i="9"/>
  <c r="G11" i="8"/>
  <c r="I11" i="8"/>
  <c r="K12" i="8"/>
  <c r="G10" i="7"/>
  <c r="G11" i="7" s="1"/>
  <c r="I10" i="7"/>
  <c r="I9" i="5"/>
  <c r="G9" i="5"/>
  <c r="K10" i="5"/>
  <c r="I10" i="4"/>
  <c r="G10" i="4"/>
  <c r="G11" i="4" s="1"/>
  <c r="K11" i="4"/>
  <c r="I9" i="3"/>
  <c r="G9" i="3"/>
  <c r="K10" i="3"/>
  <c r="K11" i="3" s="1"/>
  <c r="I10" i="42" l="1"/>
  <c r="G10" i="42"/>
  <c r="G11" i="42" s="1"/>
  <c r="K11" i="42"/>
  <c r="G11" i="41"/>
  <c r="G11" i="25"/>
  <c r="I10" i="24"/>
  <c r="G10" i="24"/>
  <c r="G11" i="24" s="1"/>
  <c r="K11" i="24"/>
  <c r="G11" i="20"/>
  <c r="G11" i="19"/>
  <c r="I10" i="6"/>
  <c r="G10" i="6"/>
  <c r="K11" i="6"/>
  <c r="G11" i="6"/>
  <c r="G10" i="43"/>
  <c r="G11" i="43" s="1"/>
  <c r="I10" i="43"/>
  <c r="G10" i="40"/>
  <c r="G11" i="40" s="1"/>
  <c r="I10" i="40"/>
  <c r="K11" i="40"/>
  <c r="I10" i="39"/>
  <c r="G10" i="39"/>
  <c r="G11" i="39" s="1"/>
  <c r="K11" i="39"/>
  <c r="G10" i="38"/>
  <c r="G11" i="38" s="1"/>
  <c r="I10" i="38"/>
  <c r="I10" i="36"/>
  <c r="G10" i="36"/>
  <c r="G11" i="36" s="1"/>
  <c r="K11" i="36"/>
  <c r="I10" i="35"/>
  <c r="G10" i="35"/>
  <c r="G11" i="35" s="1"/>
  <c r="K11" i="35"/>
  <c r="G10" i="34"/>
  <c r="G11" i="34" s="1"/>
  <c r="I10" i="34"/>
  <c r="K11" i="34"/>
  <c r="G10" i="33"/>
  <c r="G11" i="33" s="1"/>
  <c r="I10" i="33"/>
  <c r="K11" i="33"/>
  <c r="I10" i="32"/>
  <c r="G10" i="32"/>
  <c r="G11" i="32" s="1"/>
  <c r="K11" i="32"/>
  <c r="I10" i="31"/>
  <c r="G10" i="31"/>
  <c r="G11" i="31" s="1"/>
  <c r="K11" i="31"/>
  <c r="I10" i="28"/>
  <c r="G10" i="28"/>
  <c r="G11" i="28" s="1"/>
  <c r="K11" i="28"/>
  <c r="G10" i="27"/>
  <c r="G11" i="27" s="1"/>
  <c r="I10" i="27"/>
  <c r="K11" i="27"/>
  <c r="I10" i="26"/>
  <c r="G10" i="26"/>
  <c r="K11" i="26"/>
  <c r="G11" i="26"/>
  <c r="G10" i="21"/>
  <c r="I10" i="21"/>
  <c r="G11" i="21"/>
  <c r="K11" i="21"/>
  <c r="G10" i="18"/>
  <c r="G11" i="18" s="1"/>
  <c r="I10" i="18"/>
  <c r="K11" i="18"/>
  <c r="I10" i="16"/>
  <c r="G10" i="16"/>
  <c r="G11" i="16" s="1"/>
  <c r="K11" i="16"/>
  <c r="I10" i="15"/>
  <c r="G10" i="15"/>
  <c r="G11" i="15" s="1"/>
  <c r="I10" i="12"/>
  <c r="G10" i="12"/>
  <c r="G11" i="12" s="1"/>
  <c r="K11" i="12"/>
  <c r="G12" i="8"/>
  <c r="G13" i="8" s="1"/>
  <c r="I12" i="8"/>
  <c r="K13" i="8"/>
  <c r="G10" i="5"/>
  <c r="G11" i="5" s="1"/>
  <c r="I10" i="5"/>
  <c r="K11" i="5"/>
  <c r="G10" i="3"/>
  <c r="G11" i="3" s="1"/>
  <c r="I10" i="3"/>
</calcChain>
</file>

<file path=xl/sharedStrings.xml><?xml version="1.0" encoding="utf-8"?>
<sst xmlns="http://schemas.openxmlformats.org/spreadsheetml/2006/main" count="2480" uniqueCount="91">
  <si>
    <t>Приложение</t>
  </si>
  <si>
    <r>
      <t xml:space="preserve">План-график ("дорожная карта") </t>
    </r>
    <r>
      <rPr>
        <sz val="14"/>
        <rFont val="Times New Roman"/>
        <family val="1"/>
        <charset val="204"/>
      </rPr>
      <t xml:space="preserve">
по достижению показателей (П1кб, П2кб, П5кб) результативности (эффективности) деятельности органов местного самоуправления
по исполнению переданных государственных полномочий по обеспечению жилыми помещениями детей-сирот, 
утвержденных приказом министерства № 1692 за счет средств </t>
    </r>
    <r>
      <rPr>
        <b/>
        <sz val="14"/>
        <rFont val="Times New Roman"/>
        <family val="1"/>
        <charset val="204"/>
      </rPr>
      <t>краевого</t>
    </r>
    <r>
      <rPr>
        <sz val="14"/>
        <rFont val="Times New Roman"/>
        <family val="1"/>
        <charset val="204"/>
      </rPr>
      <t xml:space="preserve"> бюджета в 2026 году</t>
    </r>
  </si>
  <si>
    <t>Расчет сроков 
размещения закупок/заключения МК *</t>
  </si>
  <si>
    <t>Муниципальное образование</t>
  </si>
  <si>
    <t>Квота на 2026 год</t>
  </si>
  <si>
    <t>Плановые показатели</t>
  </si>
  <si>
    <t>Размещение закупок</t>
  </si>
  <si>
    <t>Заключение контрактов (П2кб)</t>
  </si>
  <si>
    <t>Приемка жилых помещений, достигших категории готовности "Д" (П5кб)</t>
  </si>
  <si>
    <t>Оплата по контракту</t>
  </si>
  <si>
    <t>Заселение (П1кб)</t>
  </si>
  <si>
    <t>%</t>
  </si>
  <si>
    <t>Кол-во</t>
  </si>
  <si>
    <t>Размещение</t>
  </si>
  <si>
    <t>Заключение МК</t>
  </si>
  <si>
    <t>ЭА</t>
  </si>
  <si>
    <t>Срок</t>
  </si>
  <si>
    <t>По итогам I-II кварталов 
П1кб - не менее 10%, 
П2кб (на 01 мая) - не менее 50 %, 
П2кб (на 01 июля) - не менее 100 %,
П5кб (на 21 мая) - не менее 10 %</t>
  </si>
  <si>
    <t>09.04.2026 (ЧТ)</t>
  </si>
  <si>
    <t>30.04.2026 (ЧТ);
30.04.2026 (ЧТ) - 12.05.2026 (ВТ)</t>
  </si>
  <si>
    <t>10.04.2026 (ПТ)</t>
  </si>
  <si>
    <t>04.05.2026 (ПН);
04.05.2026 (ПН) - 12.05.2026 (ВТ)</t>
  </si>
  <si>
    <t>По итогам III квартала 
П1кб - не менее 40%,
П5кб (на 21 августа) - не менее 40 %</t>
  </si>
  <si>
    <t>-</t>
  </si>
  <si>
    <t>10.06.2026 (СР)</t>
  </si>
  <si>
    <t>29.06.2026 (ПН);
29.06.2026 (ПН) - 09.07.2026 ЧТ)</t>
  </si>
  <si>
    <t>По итогам IV квартала 
П1кб (на 01 декабря) не менее 100 %,
П5кб (на 21 октября) - не менее 100 %</t>
  </si>
  <si>
    <t>11.06.2026 (ЧТ)</t>
  </si>
  <si>
    <t>02.07.2026 (ЧТ);
02.07.2026 (ЧТ) - 13.07.2026 (ПН)</t>
  </si>
  <si>
    <t>Итого</t>
  </si>
  <si>
    <r>
      <t xml:space="preserve">План-график ("дорожная карта") </t>
    </r>
    <r>
      <rPr>
        <sz val="14"/>
        <rFont val="Times New Roman"/>
        <family val="1"/>
        <charset val="204"/>
      </rPr>
      <t xml:space="preserve">
по достижению показателей (П1фб, П2фб, П5фб) результативности (эффективности) деятельности органов местного самоуправления
по исполнению переданных государственных полномочий по обеспечению жилыми помещениями детей-сирот, 
утвержденных приказом министерства № 1692 с использованием средств, поступивших из </t>
    </r>
    <r>
      <rPr>
        <b/>
        <sz val="14"/>
        <rFont val="Times New Roman"/>
        <family val="1"/>
        <charset val="204"/>
      </rPr>
      <t>федерального</t>
    </r>
    <r>
      <rPr>
        <sz val="14"/>
        <rFont val="Times New Roman"/>
        <family val="1"/>
        <charset val="204"/>
      </rPr>
      <t xml:space="preserve"> бюджета в 2026 году</t>
    </r>
  </si>
  <si>
    <t>Заключение контрактов (П2фб)</t>
  </si>
  <si>
    <t>Приемка жилых помещений, достигших категории готовности "Д" (П5фб)</t>
  </si>
  <si>
    <t>Заселение (П1фб)</t>
  </si>
  <si>
    <t>По итогам I-II кварталов:
П2фб (на 01 апреля) - не менее 100%;
П5фб (на 21 июня) - не менее 100%.</t>
  </si>
  <si>
    <t>12.03.2026 (ЧТ)</t>
  </si>
  <si>
    <t>31.03.2026 (ВТ);
31.03.2026 (ВТ) - 10.04.2026 (ПТ)</t>
  </si>
  <si>
    <t>По итогам III квартала:
П1фб (на 01 августа) - не менее 100%.</t>
  </si>
  <si>
    <t>13.03.2026 (ПТ)</t>
  </si>
  <si>
    <t>03.04.2026 (ПТ);
03.04.2026 (ПТ) - 13.04.2026 (ПН)</t>
  </si>
  <si>
    <t>Достижение П1</t>
  </si>
  <si>
    <t>По итогам I-II кварталов</t>
  </si>
  <si>
    <t>По итогам I-III кварталов</t>
  </si>
  <si>
    <t>По итогам года</t>
  </si>
  <si>
    <t>* https://etr-torgi.ru/calc/srok44/</t>
  </si>
  <si>
    <t>Белореченский муниципальный район</t>
  </si>
  <si>
    <t>Муниципальный округ 
город-курорт Анапа</t>
  </si>
  <si>
    <t>Городской округ город Армавир</t>
  </si>
  <si>
    <t>Городской округ 
город-курорт Геленджик</t>
  </si>
  <si>
    <t>Муниципальный округ город Горячий Ключ</t>
  </si>
  <si>
    <t>Городской округ город Краснодар</t>
  </si>
  <si>
    <t>Городской округ город Новороссийск</t>
  </si>
  <si>
    <t>Городской округ 
город-курорт Сочи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</si>
  <si>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</si>
  <si>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</si>
  <si>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</si>
  <si>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</si>
  <si>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</si>
  <si>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</si>
  <si>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</si>
  <si>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</si>
  <si>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</si>
  <si>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</si>
  <si>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</si>
  <si>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</si>
  <si>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</si>
  <si>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</si>
  <si>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</si>
  <si>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</si>
  <si>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</si>
  <si>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</si>
  <si>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 xml:space="preserve">Ленинградский муниципальный округ </t>
  </si>
  <si>
    <t xml:space="preserve">Мостовский муниципальный район </t>
  </si>
  <si>
    <t xml:space="preserve">Новокубанский муниципальный район </t>
  </si>
  <si>
    <t xml:space="preserve">Новопокровский муниципальный район </t>
  </si>
  <si>
    <t xml:space="preserve">Отрадненский муниципальный район </t>
  </si>
  <si>
    <t xml:space="preserve">Павловский муниципальный район </t>
  </si>
  <si>
    <t xml:space="preserve">Приморско-Ахтарский муниципальный округ </t>
  </si>
  <si>
    <t xml:space="preserve">Северский муниципальный район </t>
  </si>
  <si>
    <t xml:space="preserve">Славянский муниципальный район </t>
  </si>
  <si>
    <t xml:space="preserve">Староминский муниципальный район </t>
  </si>
  <si>
    <t xml:space="preserve">Тбилисский муниципальный район </t>
  </si>
  <si>
    <t xml:space="preserve">Темрюкский муниципальный район </t>
  </si>
  <si>
    <t xml:space="preserve">Тимашевский муниципальный район </t>
  </si>
  <si>
    <t xml:space="preserve">Тихорецкий муниципальный район </t>
  </si>
  <si>
    <t xml:space="preserve">Туапсинский муниципальный округ </t>
  </si>
  <si>
    <t xml:space="preserve">Успенский муниципальный район </t>
  </si>
  <si>
    <t xml:space="preserve">Усть-Лабинский муниципальный район </t>
  </si>
  <si>
    <t xml:space="preserve">Щербиновский муниципальный район </t>
  </si>
  <si>
    <t>Приложение 3</t>
  </si>
  <si>
    <t>к Протоколу ВКС от 18.02.2026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</si>
</sst>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.00_р_._-;\-* #,##0.00_р_._-;_-* \-??_р_._-;_-@_-"/>
  </numFmts>
  <fonts count="1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</font>
    <font>
      <b/>
      <sz val="18"/>
      <color theme="3"/>
      <name val="Cambria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3">
    <xf numFmtId="0" fontId="0" fillId="0" borderId="0"/>
    <xf numFmtId="0" fontId="2" fillId="0" borderId="0"/>
    <xf numFmtId="0" fontId="5" fillId="0" borderId="0"/>
    <xf numFmtId="0" fontId="12" fillId="0" borderId="0" applyNumberFormat="0" applyFill="0" applyBorder="0" applyProtection="0"/>
    <xf numFmtId="0" fontId="14" fillId="0" borderId="0" applyBorder="0" applyProtection="0"/>
    <xf numFmtId="0" fontId="15" fillId="0" borderId="0" applyBorder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0" fontId="16" fillId="5" borderId="1" applyProtection="0"/>
    <xf numFmtId="164" fontId="1" fillId="0" borderId="0" applyFont="0" applyFill="0" applyBorder="0" applyProtection="0"/>
    <xf numFmtId="43" fontId="1" fillId="0" borderId="0" applyFont="0" applyFill="0" applyBorder="0" applyProtection="0"/>
    <xf numFmtId="165" fontId="16" fillId="0" borderId="0" applyBorder="0" applyProtection="0"/>
    <xf numFmtId="165" fontId="16" fillId="0" borderId="0" applyBorder="0" applyProtection="0"/>
    <xf numFmtId="165" fontId="16" fillId="0" borderId="0" applyBorder="0" applyProtection="0"/>
    <xf numFmtId="165" fontId="16" fillId="0" borderId="0" applyBorder="0" applyProtection="0"/>
    <xf numFmtId="165" fontId="16" fillId="0" borderId="0" applyBorder="0" applyProtection="0"/>
  </cellStyleXfs>
  <cellXfs count="99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4" fontId="7" fillId="3" borderId="11" xfId="0" applyNumberFormat="1" applyFont="1" applyFill="1" applyBorder="1" applyAlignment="1">
      <alignment horizontal="center" vertical="center"/>
    </xf>
    <xf numFmtId="9" fontId="7" fillId="0" borderId="0" xfId="0" applyNumberFormat="1" applyFont="1"/>
    <xf numFmtId="0" fontId="7" fillId="0" borderId="0" xfId="0" applyFont="1"/>
    <xf numFmtId="0" fontId="7" fillId="0" borderId="12" xfId="0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14" fontId="7" fillId="4" borderId="5" xfId="0" applyNumberFormat="1" applyFont="1" applyFill="1" applyBorder="1" applyAlignment="1">
      <alignment horizontal="center" vertical="center"/>
    </xf>
    <xf numFmtId="14" fontId="7" fillId="4" borderId="10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14" fontId="7" fillId="4" borderId="10" xfId="0" applyNumberFormat="1" applyFont="1" applyFill="1" applyBorder="1" applyAlignment="1">
      <alignment horizontal="center" vertical="center"/>
    </xf>
    <xf numFmtId="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/>
    </xf>
    <xf numFmtId="14" fontId="3" fillId="0" borderId="0" xfId="0" applyNumberFormat="1" applyFont="1"/>
    <xf numFmtId="0" fontId="7" fillId="2" borderId="5" xfId="0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9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14" fontId="7" fillId="3" borderId="16" xfId="0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3" fillId="0" borderId="0" xfId="3" applyFont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14" fontId="7" fillId="2" borderId="8" xfId="0" applyNumberFormat="1" applyFont="1" applyFill="1" applyBorder="1" applyAlignment="1">
      <alignment horizontal="center" vertical="center"/>
    </xf>
    <xf numFmtId="9" fontId="7" fillId="2" borderId="6" xfId="0" applyNumberFormat="1" applyFont="1" applyFill="1" applyBorder="1" applyAlignment="1">
      <alignment horizontal="center" vertical="center"/>
    </xf>
    <xf numFmtId="9" fontId="7" fillId="2" borderId="8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9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</cellXfs>
  <cellStyles count="43">
    <cellStyle name="Гиперссылка" xfId="3" builtinId="8"/>
    <cellStyle name="Название 2" xfId="4"/>
    <cellStyle name="Название 3" xfId="5"/>
    <cellStyle name="Обычный" xfId="0" builtinId="0"/>
    <cellStyle name="Обычный 2" xfId="2"/>
    <cellStyle name="Обычный 2 2" xfId="6"/>
    <cellStyle name="Обычный 2 2 2" xfId="7"/>
    <cellStyle name="Обычный 2 2 2 2" xfId="8"/>
    <cellStyle name="Обычный 2 2 3" xfId="9"/>
    <cellStyle name="Обычный 2 2 3 2" xfId="10"/>
    <cellStyle name="Обычный 2 2 4" xfId="11"/>
    <cellStyle name="Обычный 2 3" xfId="12"/>
    <cellStyle name="Обычный 2 3 2" xfId="13"/>
    <cellStyle name="Обычный 2 4" xfId="14"/>
    <cellStyle name="Обычный 2 4 2" xfId="15"/>
    <cellStyle name="Обычный 2 5" xfId="16"/>
    <cellStyle name="Обычный 3" xfId="1"/>
    <cellStyle name="Обычный 3 2" xfId="17"/>
    <cellStyle name="Обычный 4" xfId="18"/>
    <cellStyle name="Обычный 5" xfId="19"/>
    <cellStyle name="Обычный 6" xfId="20"/>
    <cellStyle name="Обычный 7" xfId="21"/>
    <cellStyle name="Обычный 8" xfId="22"/>
    <cellStyle name="Примечание 2" xfId="23"/>
    <cellStyle name="Примечание 3" xfId="24"/>
    <cellStyle name="Примечание 3 2" xfId="25"/>
    <cellStyle name="Примечание 3 2 2" xfId="26"/>
    <cellStyle name="Примечание 3 2 2 2" xfId="27"/>
    <cellStyle name="Примечание 3 2 3" xfId="28"/>
    <cellStyle name="Примечание 3 2 3 2" xfId="29"/>
    <cellStyle name="Примечание 3 2 4" xfId="30"/>
    <cellStyle name="Примечание 3 3" xfId="31"/>
    <cellStyle name="Примечание 3 3 2" xfId="32"/>
    <cellStyle name="Примечание 3 4" xfId="33"/>
    <cellStyle name="Примечание 3 4 2" xfId="34"/>
    <cellStyle name="Примечание 3 5" xfId="35"/>
    <cellStyle name="Финансовый 2" xfId="36"/>
    <cellStyle name="Финансовый 3" xfId="37"/>
    <cellStyle name="Финансовый 4" xfId="38"/>
    <cellStyle name="Финансовый 5" xfId="39"/>
    <cellStyle name="Финансовый 6" xfId="40"/>
    <cellStyle name="Финансовый 7" xfId="41"/>
    <cellStyle name="Финансовый 8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tr-torgi.ru/calc/srok44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tr-torgi.ru/calc/srok44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tr-torgi.ru/calc/srok44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tr-torgi.ru/calc/srok44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tr-torgi.ru/calc/srok44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tr-torgi.ru/calc/srok44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tr-torgi.ru/calc/srok44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tr-torgi.ru/calc/srok44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tr-torgi.ru/calc/srok44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tr-torgi.ru/calc/srok44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etr-torgi.ru/calc/srok44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tr-torgi.ru/calc/srok44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etr-torgi.ru/calc/srok44/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etr-torgi.ru/calc/srok44/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tr-torgi.ru/calc/srok44/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etr-torgi.ru/calc/srok44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etr-torgi.ru/calc/srok44/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etr-torgi.ru/calc/srok44/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etr-torgi.ru/calc/srok44/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etr-torgi.ru/calc/srok44/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s://etr-torgi.ru/calc/srok44/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etr-torgi.ru/calc/srok44/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etr-torgi.ru/calc/srok44/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etr-torgi.ru/calc/srok44/" TargetMode="External"/><Relationship Id="rId1" Type="http://schemas.openxmlformats.org/officeDocument/2006/relationships/hyperlink" Target="https://etr-torgi.ru/calc/srok44/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s://etr-torgi.ru/calc/srok44/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s://etr-torgi.ru/calc/srok44/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s://etr-torgi.ru/calc/srok44/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s://etr-torgi.ru/calc/srok44/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s://etr-torgi.ru/calc/srok44/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s://etr-torgi.ru/calc/srok44/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s://etr-torgi.ru/calc/srok44/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s://etr-torgi.ru/calc/srok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zoomScale="70" zoomScaleNormal="70" workbookViewId="0">
      <selection activeCell="J12" sqref="J12"/>
    </sheetView>
  </sheetViews>
  <sheetFormatPr defaultColWidth="19.140625" defaultRowHeight="18.75"/>
  <cols>
    <col min="1" max="1" width="20.5703125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>
      <c r="L1" s="3" t="s">
        <v>89</v>
      </c>
      <c r="M1" s="3"/>
    </row>
    <row r="2" spans="1:18">
      <c r="L2" s="3" t="s">
        <v>90</v>
      </c>
      <c r="M2" s="3"/>
    </row>
    <row r="3" spans="1:18">
      <c r="L3" s="3"/>
      <c r="M3" s="3"/>
    </row>
    <row r="4" spans="1:18">
      <c r="L4" s="3"/>
      <c r="M4" s="3"/>
    </row>
    <row r="5" spans="1:18" ht="87" customHeight="1">
      <c r="A5" s="72" t="s">
        <v>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5"/>
      <c r="Q5" s="73" t="s">
        <v>2</v>
      </c>
      <c r="R5" s="74"/>
    </row>
    <row r="6" spans="1:18" s="8" customFormat="1" ht="76.5" customHeight="1">
      <c r="A6" s="75" t="s">
        <v>3</v>
      </c>
      <c r="B6" s="76" t="s">
        <v>4</v>
      </c>
      <c r="C6" s="78" t="s">
        <v>5</v>
      </c>
      <c r="D6" s="6" t="s">
        <v>6</v>
      </c>
      <c r="E6" s="80" t="s">
        <v>7</v>
      </c>
      <c r="F6" s="81"/>
      <c r="G6" s="80" t="s">
        <v>8</v>
      </c>
      <c r="H6" s="81"/>
      <c r="I6" s="80" t="s">
        <v>9</v>
      </c>
      <c r="J6" s="81"/>
      <c r="K6" s="80" t="s">
        <v>10</v>
      </c>
      <c r="L6" s="81"/>
      <c r="M6" s="7"/>
      <c r="N6" s="82" t="s">
        <v>11</v>
      </c>
      <c r="O6" s="82" t="s">
        <v>12</v>
      </c>
      <c r="Q6" s="83" t="s">
        <v>13</v>
      </c>
      <c r="R6" s="83" t="s">
        <v>14</v>
      </c>
    </row>
    <row r="7" spans="1:18" s="8" customFormat="1">
      <c r="A7" s="75"/>
      <c r="B7" s="77"/>
      <c r="C7" s="79"/>
      <c r="D7" s="9" t="s">
        <v>15</v>
      </c>
      <c r="E7" s="10" t="s">
        <v>12</v>
      </c>
      <c r="F7" s="10" t="s">
        <v>16</v>
      </c>
      <c r="G7" s="10" t="s">
        <v>12</v>
      </c>
      <c r="H7" s="10" t="s">
        <v>16</v>
      </c>
      <c r="I7" s="10"/>
      <c r="J7" s="10"/>
      <c r="K7" s="10" t="s">
        <v>12</v>
      </c>
      <c r="L7" s="10" t="s">
        <v>16</v>
      </c>
      <c r="M7" s="4"/>
      <c r="N7" s="82"/>
      <c r="O7" s="82"/>
      <c r="Q7" s="83"/>
      <c r="R7" s="83"/>
    </row>
    <row r="8" spans="1:18" s="14" customFormat="1" ht="11.25">
      <c r="A8" s="11">
        <v>1</v>
      </c>
      <c r="B8" s="12">
        <v>2</v>
      </c>
      <c r="C8" s="11">
        <v>3</v>
      </c>
      <c r="D8" s="12">
        <v>4</v>
      </c>
      <c r="E8" s="11">
        <v>5</v>
      </c>
      <c r="F8" s="12">
        <v>6</v>
      </c>
      <c r="G8" s="11">
        <v>7</v>
      </c>
      <c r="H8" s="12">
        <v>8</v>
      </c>
      <c r="I8" s="11">
        <v>9</v>
      </c>
      <c r="J8" s="12">
        <v>10</v>
      </c>
      <c r="K8" s="11">
        <v>11</v>
      </c>
      <c r="L8" s="12">
        <v>12</v>
      </c>
      <c r="M8" s="13"/>
      <c r="N8" s="82"/>
      <c r="O8" s="82"/>
      <c r="Q8" s="83"/>
      <c r="R8" s="83"/>
    </row>
    <row r="9" spans="1:18" s="18" customFormat="1" ht="48.75" customHeight="1">
      <c r="A9" s="68" t="s">
        <v>46</v>
      </c>
      <c r="B9" s="68">
        <v>33</v>
      </c>
      <c r="C9" s="70" t="s">
        <v>17</v>
      </c>
      <c r="D9" s="16">
        <v>46121</v>
      </c>
      <c r="E9" s="15">
        <f>ROUNDUP(B9*50%,0)</f>
        <v>17</v>
      </c>
      <c r="F9" s="16">
        <f>H9-21</f>
        <v>46142</v>
      </c>
      <c r="G9" s="58">
        <f>K9</f>
        <v>4</v>
      </c>
      <c r="H9" s="60">
        <f>L9-40</f>
        <v>46163</v>
      </c>
      <c r="I9" s="58">
        <f>K9</f>
        <v>4</v>
      </c>
      <c r="J9" s="60">
        <f>WORKDAY(H9,7)</f>
        <v>46174</v>
      </c>
      <c r="K9" s="58">
        <f>ROUNDUP(B9*10%,0)</f>
        <v>4</v>
      </c>
      <c r="L9" s="60">
        <v>46203</v>
      </c>
      <c r="M9" s="17"/>
      <c r="N9" s="62">
        <v>0.1</v>
      </c>
      <c r="O9" s="58">
        <f>ROUNDUP(B9*10%,0)</f>
        <v>4</v>
      </c>
      <c r="Q9" s="19" t="s">
        <v>18</v>
      </c>
      <c r="R9" s="19" t="s">
        <v>19</v>
      </c>
    </row>
    <row r="10" spans="1:18" s="18" customFormat="1" ht="48.75" customHeight="1">
      <c r="A10" s="69"/>
      <c r="B10" s="69"/>
      <c r="C10" s="71"/>
      <c r="D10" s="16">
        <v>46183</v>
      </c>
      <c r="E10" s="15">
        <f>B9-E9</f>
        <v>16</v>
      </c>
      <c r="F10" s="16">
        <v>46203</v>
      </c>
      <c r="G10" s="59"/>
      <c r="H10" s="61"/>
      <c r="I10" s="59"/>
      <c r="J10" s="61"/>
      <c r="K10" s="59"/>
      <c r="L10" s="61"/>
      <c r="M10" s="17"/>
      <c r="N10" s="63"/>
      <c r="O10" s="59"/>
      <c r="Q10" s="19" t="s">
        <v>20</v>
      </c>
      <c r="R10" s="19" t="s">
        <v>21</v>
      </c>
    </row>
    <row r="11" spans="1:18" s="27" customFormat="1" ht="59.25" customHeight="1">
      <c r="A11" s="69"/>
      <c r="B11" s="69"/>
      <c r="C11" s="20" t="s">
        <v>22</v>
      </c>
      <c r="D11" s="21"/>
      <c r="E11" s="22" t="s">
        <v>23</v>
      </c>
      <c r="F11" s="23" t="s">
        <v>23</v>
      </c>
      <c r="G11" s="44">
        <f>K11</f>
        <v>10</v>
      </c>
      <c r="H11" s="24">
        <f>L11-40</f>
        <v>46255</v>
      </c>
      <c r="I11" s="44">
        <f>K11</f>
        <v>10</v>
      </c>
      <c r="J11" s="24">
        <f>WORKDAY(H11,7)</f>
        <v>46266</v>
      </c>
      <c r="K11" s="44">
        <f>ROUNDUP(B9*40%-K9,0)</f>
        <v>10</v>
      </c>
      <c r="L11" s="25">
        <v>46295</v>
      </c>
      <c r="M11" s="17"/>
      <c r="N11" s="43">
        <v>0.4</v>
      </c>
      <c r="O11" s="44">
        <f>ROUNDUP(B9*40%,0)</f>
        <v>14</v>
      </c>
      <c r="P11" s="26"/>
      <c r="Q11" s="19" t="s">
        <v>24</v>
      </c>
      <c r="R11" s="19" t="s">
        <v>25</v>
      </c>
    </row>
    <row r="12" spans="1:18" s="27" customFormat="1" ht="64.5" customHeight="1">
      <c r="A12" s="69"/>
      <c r="B12" s="69"/>
      <c r="C12" s="20" t="s">
        <v>26</v>
      </c>
      <c r="D12" s="21"/>
      <c r="E12" s="28" t="s">
        <v>23</v>
      </c>
      <c r="F12" s="29" t="s">
        <v>23</v>
      </c>
      <c r="G12" s="30">
        <f>K12</f>
        <v>19</v>
      </c>
      <c r="H12" s="31">
        <f>L12-40</f>
        <v>46316</v>
      </c>
      <c r="I12" s="30">
        <f>K12</f>
        <v>19</v>
      </c>
      <c r="J12" s="32">
        <v>46325</v>
      </c>
      <c r="K12" s="33">
        <f>B9-K9-K11</f>
        <v>19</v>
      </c>
      <c r="L12" s="34">
        <v>46356</v>
      </c>
      <c r="M12" s="17"/>
      <c r="N12" s="35">
        <v>1</v>
      </c>
      <c r="O12" s="36">
        <f>B9</f>
        <v>33</v>
      </c>
      <c r="Q12" s="19" t="s">
        <v>27</v>
      </c>
      <c r="R12" s="19" t="s">
        <v>28</v>
      </c>
    </row>
    <row r="13" spans="1:18">
      <c r="A13" s="64" t="s">
        <v>29</v>
      </c>
      <c r="B13" s="65"/>
      <c r="C13" s="65"/>
      <c r="D13" s="37"/>
      <c r="E13" s="66">
        <f>SUM(E9:E11)</f>
        <v>33</v>
      </c>
      <c r="F13" s="67"/>
      <c r="G13" s="66">
        <f>SUM(G9:G12)</f>
        <v>33</v>
      </c>
      <c r="H13" s="67"/>
      <c r="I13" s="38"/>
      <c r="J13" s="38"/>
      <c r="K13" s="66">
        <f>SUM(K9:K12)</f>
        <v>33</v>
      </c>
      <c r="L13" s="67"/>
      <c r="M13" s="8"/>
    </row>
    <row r="14" spans="1:18">
      <c r="L14" s="39"/>
    </row>
    <row r="15" spans="1:18" s="49" customFormat="1" ht="26.25" customHeight="1">
      <c r="A15" s="51" t="s">
        <v>40</v>
      </c>
      <c r="B15" s="51"/>
      <c r="C15" s="52" t="s">
        <v>41</v>
      </c>
      <c r="D15" s="53"/>
      <c r="E15" s="54" t="s">
        <v>42</v>
      </c>
      <c r="F15" s="54"/>
      <c r="G15" s="54"/>
      <c r="H15" s="55" t="s">
        <v>43</v>
      </c>
      <c r="I15" s="56"/>
      <c r="J15" s="56"/>
      <c r="K15" s="56"/>
      <c r="L15" s="57"/>
      <c r="M15" s="47"/>
      <c r="N15" s="48"/>
      <c r="O15" s="48"/>
      <c r="Q15" s="50" t="s">
        <v>44</v>
      </c>
    </row>
  </sheetData>
  <autoFilter ref="A7:C13"/>
  <mergeCells count="32">
    <mergeCell ref="A5:L5"/>
    <mergeCell ref="Q5:R5"/>
    <mergeCell ref="A6:A7"/>
    <mergeCell ref="B6:B7"/>
    <mergeCell ref="C6:C7"/>
    <mergeCell ref="E6:F6"/>
    <mergeCell ref="G6:H6"/>
    <mergeCell ref="I6:J6"/>
    <mergeCell ref="K6:L6"/>
    <mergeCell ref="N6:N8"/>
    <mergeCell ref="O6:O8"/>
    <mergeCell ref="Q6:Q8"/>
    <mergeCell ref="R6:R8"/>
    <mergeCell ref="N9:N10"/>
    <mergeCell ref="O9:O10"/>
    <mergeCell ref="A13:C13"/>
    <mergeCell ref="E13:F13"/>
    <mergeCell ref="G13:H13"/>
    <mergeCell ref="K13:L13"/>
    <mergeCell ref="A9:A12"/>
    <mergeCell ref="B9:B12"/>
    <mergeCell ref="C9:C10"/>
    <mergeCell ref="G9:G10"/>
    <mergeCell ref="H9:H10"/>
    <mergeCell ref="A15:B15"/>
    <mergeCell ref="C15:D15"/>
    <mergeCell ref="E15:G15"/>
    <mergeCell ref="H15:L15"/>
    <mergeCell ref="K9:K10"/>
    <mergeCell ref="L9:L10"/>
    <mergeCell ref="I9:I10"/>
    <mergeCell ref="J9:J10"/>
  </mergeCells>
  <hyperlinks>
    <hyperlink ref="Q15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9" sqref="J9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47</v>
      </c>
      <c r="B7" s="68">
        <v>27</v>
      </c>
      <c r="C7" s="70" t="s">
        <v>17</v>
      </c>
      <c r="D7" s="16">
        <v>46121</v>
      </c>
      <c r="E7" s="15">
        <f>ROUNDUP(B7*50%,0)</f>
        <v>14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13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8</v>
      </c>
      <c r="H9" s="24">
        <f>L9-40</f>
        <v>46255</v>
      </c>
      <c r="I9" s="44">
        <f>K9</f>
        <v>8</v>
      </c>
      <c r="J9" s="24">
        <f>WORKDAY(H9,7)</f>
        <v>46266</v>
      </c>
      <c r="K9" s="44">
        <f>ROUNDUP(B7*40%-K7,0)</f>
        <v>8</v>
      </c>
      <c r="L9" s="25">
        <v>46295</v>
      </c>
      <c r="M9" s="17"/>
      <c r="N9" s="43">
        <v>0.4</v>
      </c>
      <c r="O9" s="44">
        <f>ROUNDUP(B7*40%,0)</f>
        <v>11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16</v>
      </c>
      <c r="H10" s="31">
        <f>L10-40</f>
        <v>46316</v>
      </c>
      <c r="I10" s="30">
        <f>K10</f>
        <v>16</v>
      </c>
      <c r="J10" s="32">
        <v>46325</v>
      </c>
      <c r="K10" s="33">
        <f>B7-K7-K9</f>
        <v>16</v>
      </c>
      <c r="L10" s="34">
        <v>46356</v>
      </c>
      <c r="M10" s="17"/>
      <c r="N10" s="35">
        <v>1</v>
      </c>
      <c r="O10" s="36">
        <f>B7</f>
        <v>27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27</v>
      </c>
      <c r="F11" s="67"/>
      <c r="G11" s="66">
        <f>SUM(G7:G10)</f>
        <v>27</v>
      </c>
      <c r="H11" s="67"/>
      <c r="I11" s="38"/>
      <c r="J11" s="38"/>
      <c r="K11" s="66">
        <f>SUM(K7:K10)</f>
        <v>27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48</v>
      </c>
      <c r="B7" s="68">
        <v>9</v>
      </c>
      <c r="C7" s="70" t="s">
        <v>17</v>
      </c>
      <c r="D7" s="16">
        <v>46121</v>
      </c>
      <c r="E7" s="15">
        <f>ROUNDUP(B7*50%,0)</f>
        <v>5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4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3</v>
      </c>
      <c r="H9" s="24">
        <f>L9-40</f>
        <v>46255</v>
      </c>
      <c r="I9" s="44">
        <f>K9</f>
        <v>3</v>
      </c>
      <c r="J9" s="24">
        <f>WORKDAY(H9,7)</f>
        <v>46266</v>
      </c>
      <c r="K9" s="44">
        <f>ROUNDUP(B7*40%-K7,0)</f>
        <v>3</v>
      </c>
      <c r="L9" s="25">
        <v>46295</v>
      </c>
      <c r="M9" s="17"/>
      <c r="N9" s="43">
        <v>0.4</v>
      </c>
      <c r="O9" s="44">
        <f>ROUNDUP(B7*40%,0)</f>
        <v>4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5</v>
      </c>
      <c r="H10" s="31">
        <f>L10-40</f>
        <v>46316</v>
      </c>
      <c r="I10" s="30">
        <f>K10</f>
        <v>5</v>
      </c>
      <c r="J10" s="32">
        <v>46325</v>
      </c>
      <c r="K10" s="33">
        <f>B7-K7-K9</f>
        <v>5</v>
      </c>
      <c r="L10" s="34">
        <v>46356</v>
      </c>
      <c r="M10" s="17"/>
      <c r="N10" s="35">
        <v>1</v>
      </c>
      <c r="O10" s="36">
        <f>B7</f>
        <v>9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9</v>
      </c>
      <c r="F11" s="67"/>
      <c r="G11" s="66">
        <f>SUM(G7:G10)</f>
        <v>9</v>
      </c>
      <c r="H11" s="67"/>
      <c r="I11" s="38"/>
      <c r="J11" s="38"/>
      <c r="K11" s="66">
        <f>SUM(K7:K10)</f>
        <v>9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1.85546875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49</v>
      </c>
      <c r="B7" s="68">
        <v>13</v>
      </c>
      <c r="C7" s="70" t="s">
        <v>17</v>
      </c>
      <c r="D7" s="16">
        <v>46121</v>
      </c>
      <c r="E7" s="15">
        <f>ROUNDUP(B7*50%,0)</f>
        <v>7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6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7</v>
      </c>
      <c r="H10" s="31">
        <f>L10-40</f>
        <v>46316</v>
      </c>
      <c r="I10" s="30">
        <f>K10</f>
        <v>7</v>
      </c>
      <c r="J10" s="32">
        <v>46325</v>
      </c>
      <c r="K10" s="33">
        <f>B7-K7-K9</f>
        <v>7</v>
      </c>
      <c r="L10" s="34">
        <v>46356</v>
      </c>
      <c r="M10" s="17"/>
      <c r="N10" s="35">
        <v>1</v>
      </c>
      <c r="O10" s="36">
        <f>B7</f>
        <v>13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13</v>
      </c>
      <c r="F11" s="67"/>
      <c r="G11" s="66">
        <f>SUM(G7:G10)</f>
        <v>13</v>
      </c>
      <c r="H11" s="67"/>
      <c r="I11" s="38"/>
      <c r="J11" s="38"/>
      <c r="K11" s="66">
        <f>SUM(K7:K10)</f>
        <v>13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50</v>
      </c>
      <c r="B7" s="68">
        <v>99</v>
      </c>
      <c r="C7" s="70" t="s">
        <v>17</v>
      </c>
      <c r="D7" s="16">
        <v>46121</v>
      </c>
      <c r="E7" s="15">
        <f>ROUNDUP(B7*50%,0)</f>
        <v>50</v>
      </c>
      <c r="F7" s="16">
        <f>H7-21</f>
        <v>46142</v>
      </c>
      <c r="G7" s="58">
        <f>K7</f>
        <v>10</v>
      </c>
      <c r="H7" s="60">
        <f>L7-40</f>
        <v>46163</v>
      </c>
      <c r="I7" s="58">
        <f>K7</f>
        <v>10</v>
      </c>
      <c r="J7" s="60">
        <f>WORKDAY(H7,7)</f>
        <v>46174</v>
      </c>
      <c r="K7" s="58">
        <f>ROUNDUP(B7*10%,0)</f>
        <v>10</v>
      </c>
      <c r="L7" s="60">
        <v>46203</v>
      </c>
      <c r="M7" s="17"/>
      <c r="N7" s="62">
        <v>0.1</v>
      </c>
      <c r="O7" s="58">
        <f>ROUNDUP(B7*10%,0)</f>
        <v>10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49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30</v>
      </c>
      <c r="H9" s="24">
        <f>L9-40</f>
        <v>46255</v>
      </c>
      <c r="I9" s="44">
        <f>K9</f>
        <v>30</v>
      </c>
      <c r="J9" s="24">
        <f>WORKDAY(H9,7)</f>
        <v>46266</v>
      </c>
      <c r="K9" s="44">
        <f>ROUNDUP(B7*40%-K7,0)</f>
        <v>30</v>
      </c>
      <c r="L9" s="25">
        <v>46295</v>
      </c>
      <c r="M9" s="17"/>
      <c r="N9" s="43">
        <v>0.4</v>
      </c>
      <c r="O9" s="44">
        <f>ROUNDUP(B7*40%,0)</f>
        <v>40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59</v>
      </c>
      <c r="H10" s="31">
        <f>L10-40</f>
        <v>46316</v>
      </c>
      <c r="I10" s="30">
        <f>K10</f>
        <v>59</v>
      </c>
      <c r="J10" s="32">
        <v>46325</v>
      </c>
      <c r="K10" s="33">
        <f>B7-K7-K9</f>
        <v>59</v>
      </c>
      <c r="L10" s="34">
        <v>46356</v>
      </c>
      <c r="M10" s="17"/>
      <c r="N10" s="35">
        <v>1</v>
      </c>
      <c r="O10" s="36">
        <f>B7</f>
        <v>99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99</v>
      </c>
      <c r="F11" s="67"/>
      <c r="G11" s="66">
        <f>SUM(G7:G10)</f>
        <v>99</v>
      </c>
      <c r="H11" s="67"/>
      <c r="I11" s="38"/>
      <c r="J11" s="38"/>
      <c r="K11" s="66">
        <f>SUM(K7:K10)</f>
        <v>99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51</v>
      </c>
      <c r="B7" s="68">
        <v>43</v>
      </c>
      <c r="C7" s="70" t="s">
        <v>17</v>
      </c>
      <c r="D7" s="16">
        <v>46121</v>
      </c>
      <c r="E7" s="15">
        <f>ROUNDUP(B7*50%,0)</f>
        <v>22</v>
      </c>
      <c r="F7" s="16">
        <f>H7-21</f>
        <v>46142</v>
      </c>
      <c r="G7" s="58">
        <f>K7</f>
        <v>5</v>
      </c>
      <c r="H7" s="60">
        <f>L7-40</f>
        <v>46163</v>
      </c>
      <c r="I7" s="58">
        <f>K7</f>
        <v>5</v>
      </c>
      <c r="J7" s="60">
        <f>WORKDAY(H7,7)</f>
        <v>46174</v>
      </c>
      <c r="K7" s="58">
        <f>ROUNDUP(B7*10%,0)</f>
        <v>5</v>
      </c>
      <c r="L7" s="60">
        <v>46203</v>
      </c>
      <c r="M7" s="17"/>
      <c r="N7" s="62">
        <v>0.1</v>
      </c>
      <c r="O7" s="58">
        <f>ROUNDUP(B7*10%,0)</f>
        <v>5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21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13</v>
      </c>
      <c r="H9" s="24">
        <f>L9-40</f>
        <v>46255</v>
      </c>
      <c r="I9" s="44">
        <f>K9</f>
        <v>13</v>
      </c>
      <c r="J9" s="24">
        <f>WORKDAY(H9,7)</f>
        <v>46266</v>
      </c>
      <c r="K9" s="44">
        <f>ROUNDUP(B7*40%-K7,0)</f>
        <v>13</v>
      </c>
      <c r="L9" s="25">
        <v>46295</v>
      </c>
      <c r="M9" s="17"/>
      <c r="N9" s="43">
        <v>0.4</v>
      </c>
      <c r="O9" s="44">
        <f>ROUNDUP(B7*40%,0)</f>
        <v>18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25</v>
      </c>
      <c r="H10" s="31">
        <f>L10-40</f>
        <v>46316</v>
      </c>
      <c r="I10" s="30">
        <f>K10</f>
        <v>25</v>
      </c>
      <c r="J10" s="32">
        <v>46325</v>
      </c>
      <c r="K10" s="33">
        <f>B7-K7-K9</f>
        <v>25</v>
      </c>
      <c r="L10" s="34">
        <v>46356</v>
      </c>
      <c r="M10" s="17"/>
      <c r="N10" s="35">
        <v>1</v>
      </c>
      <c r="O10" s="36">
        <f>B7</f>
        <v>43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43</v>
      </c>
      <c r="F11" s="67"/>
      <c r="G11" s="66">
        <f>SUM(G7:G10)</f>
        <v>43</v>
      </c>
      <c r="H11" s="67"/>
      <c r="I11" s="38"/>
      <c r="J11" s="38"/>
      <c r="K11" s="66">
        <f>SUM(K7:K10)</f>
        <v>43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K7" sqref="K7:K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52</v>
      </c>
      <c r="B7" s="68">
        <v>40</v>
      </c>
      <c r="C7" s="70" t="s">
        <v>17</v>
      </c>
      <c r="D7" s="16">
        <v>46121</v>
      </c>
      <c r="E7" s="15">
        <f>ROUNDUP(B7*50%,0)</f>
        <v>20</v>
      </c>
      <c r="F7" s="16">
        <f>H7-21</f>
        <v>46142</v>
      </c>
      <c r="G7" s="58">
        <f>K7</f>
        <v>4</v>
      </c>
      <c r="H7" s="60">
        <f>L7-40</f>
        <v>46163</v>
      </c>
      <c r="I7" s="58">
        <f>K7</f>
        <v>4</v>
      </c>
      <c r="J7" s="60">
        <f>WORKDAY(H7,7)</f>
        <v>46174</v>
      </c>
      <c r="K7" s="58">
        <f>ROUNDUP(B7*10%,0)</f>
        <v>4</v>
      </c>
      <c r="L7" s="60">
        <v>46203</v>
      </c>
      <c r="M7" s="17"/>
      <c r="N7" s="62">
        <v>0.1</v>
      </c>
      <c r="O7" s="58">
        <f>ROUNDUP(B7*10%,0)</f>
        <v>4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20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12</v>
      </c>
      <c r="H9" s="24">
        <f>L9-40</f>
        <v>46255</v>
      </c>
      <c r="I9" s="44">
        <f>K9</f>
        <v>12</v>
      </c>
      <c r="J9" s="24">
        <f>WORKDAY(H9,7)</f>
        <v>46266</v>
      </c>
      <c r="K9" s="44">
        <f>ROUNDUP(B7*40%-K7,0)</f>
        <v>12</v>
      </c>
      <c r="L9" s="25">
        <v>46295</v>
      </c>
      <c r="M9" s="17"/>
      <c r="N9" s="43">
        <v>0.4</v>
      </c>
      <c r="O9" s="44">
        <f>ROUNDUP(B7*40%,0)</f>
        <v>16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24</v>
      </c>
      <c r="H10" s="31">
        <f>L10-40</f>
        <v>46316</v>
      </c>
      <c r="I10" s="30">
        <f>K10</f>
        <v>24</v>
      </c>
      <c r="J10" s="32">
        <v>46325</v>
      </c>
      <c r="K10" s="33">
        <f>B7-K7-K9</f>
        <v>24</v>
      </c>
      <c r="L10" s="34">
        <v>46356</v>
      </c>
      <c r="M10" s="17"/>
      <c r="N10" s="35">
        <v>1</v>
      </c>
      <c r="O10" s="36">
        <f>B7</f>
        <v>40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40</v>
      </c>
      <c r="F11" s="67"/>
      <c r="G11" s="66">
        <f>SUM(G7:G10)</f>
        <v>40</v>
      </c>
      <c r="H11" s="67"/>
      <c r="I11" s="38"/>
      <c r="J11" s="38"/>
      <c r="K11" s="66">
        <f>SUM(K7:K10)</f>
        <v>40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53</v>
      </c>
      <c r="B7" s="68">
        <v>24</v>
      </c>
      <c r="C7" s="70" t="s">
        <v>17</v>
      </c>
      <c r="D7" s="16">
        <v>46121</v>
      </c>
      <c r="E7" s="15">
        <f>ROUNDUP(B7*50%,0)</f>
        <v>12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12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7</v>
      </c>
      <c r="H9" s="24">
        <f>L9-40</f>
        <v>46255</v>
      </c>
      <c r="I9" s="44">
        <f>K9</f>
        <v>7</v>
      </c>
      <c r="J9" s="24">
        <f>WORKDAY(H9,7)</f>
        <v>46266</v>
      </c>
      <c r="K9" s="44">
        <f>ROUNDUP(B7*40%-K7,0)</f>
        <v>7</v>
      </c>
      <c r="L9" s="25">
        <v>46295</v>
      </c>
      <c r="M9" s="17"/>
      <c r="N9" s="43">
        <v>0.4</v>
      </c>
      <c r="O9" s="44">
        <f>ROUNDUP(B7*40%,0)</f>
        <v>10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14</v>
      </c>
      <c r="H10" s="31">
        <f>L10-40</f>
        <v>46316</v>
      </c>
      <c r="I10" s="30">
        <f>K10</f>
        <v>14</v>
      </c>
      <c r="J10" s="32">
        <v>46325</v>
      </c>
      <c r="K10" s="33">
        <f>B7-K7-K9</f>
        <v>14</v>
      </c>
      <c r="L10" s="34">
        <v>46356</v>
      </c>
      <c r="M10" s="17"/>
      <c r="N10" s="35">
        <v>1</v>
      </c>
      <c r="O10" s="36">
        <f>B7</f>
        <v>24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24</v>
      </c>
      <c r="F11" s="67"/>
      <c r="G11" s="66">
        <f>SUM(G7:G10)</f>
        <v>24</v>
      </c>
      <c r="H11" s="67"/>
      <c r="I11" s="38"/>
      <c r="J11" s="38"/>
      <c r="K11" s="66">
        <f>SUM(K7:K10)</f>
        <v>24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53</v>
      </c>
      <c r="B19" s="68">
        <v>2</v>
      </c>
      <c r="C19" s="21" t="s">
        <v>34</v>
      </c>
      <c r="D19" s="16">
        <v>46093</v>
      </c>
      <c r="E19" s="15">
        <f>B19</f>
        <v>2</v>
      </c>
      <c r="F19" s="16">
        <v>46112</v>
      </c>
      <c r="G19" s="15">
        <f>B19</f>
        <v>2</v>
      </c>
      <c r="H19" s="16">
        <f>L20-40</f>
        <v>46194</v>
      </c>
      <c r="I19" s="40">
        <f>B19</f>
        <v>2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2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2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2</v>
      </c>
      <c r="F21" s="67"/>
      <c r="G21" s="66">
        <f>SUM(G19:G20)</f>
        <v>2</v>
      </c>
      <c r="H21" s="67"/>
      <c r="I21" s="66">
        <f>SUM(I19:I20)</f>
        <v>2</v>
      </c>
      <c r="J21" s="67"/>
      <c r="K21" s="66">
        <f>SUM(K19:K20)</f>
        <v>2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8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54</v>
      </c>
      <c r="B7" s="68">
        <v>16</v>
      </c>
      <c r="C7" s="70" t="s">
        <v>17</v>
      </c>
      <c r="D7" s="16">
        <v>46121</v>
      </c>
      <c r="E7" s="15">
        <f>ROUNDUP(B7*50%,0)</f>
        <v>8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8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5</v>
      </c>
      <c r="H9" s="24">
        <f>L9-40</f>
        <v>46255</v>
      </c>
      <c r="I9" s="44">
        <f>K9</f>
        <v>5</v>
      </c>
      <c r="J9" s="24">
        <f>WORKDAY(H9,7)</f>
        <v>46266</v>
      </c>
      <c r="K9" s="44">
        <f>ROUNDUP(B7*40%-K7,0)</f>
        <v>5</v>
      </c>
      <c r="L9" s="25">
        <v>46295</v>
      </c>
      <c r="M9" s="17"/>
      <c r="N9" s="43">
        <v>0.4</v>
      </c>
      <c r="O9" s="44">
        <f>ROUNDUP(B7*40%,0)</f>
        <v>7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9</v>
      </c>
      <c r="H10" s="31">
        <f>L10-40</f>
        <v>46316</v>
      </c>
      <c r="I10" s="30">
        <f>K10</f>
        <v>9</v>
      </c>
      <c r="J10" s="32">
        <v>46325</v>
      </c>
      <c r="K10" s="33">
        <f>B7-K7-K9</f>
        <v>9</v>
      </c>
      <c r="L10" s="34">
        <v>46356</v>
      </c>
      <c r="M10" s="17"/>
      <c r="N10" s="35">
        <v>1</v>
      </c>
      <c r="O10" s="36">
        <f>B7</f>
        <v>16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16</v>
      </c>
      <c r="F11" s="67"/>
      <c r="G11" s="66">
        <f>SUM(G7:G10)</f>
        <v>16</v>
      </c>
      <c r="H11" s="67"/>
      <c r="I11" s="38"/>
      <c r="J11" s="38"/>
      <c r="K11" s="66">
        <f>SUM(K7:K10)</f>
        <v>16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55</v>
      </c>
      <c r="B7" s="68">
        <v>6</v>
      </c>
      <c r="C7" s="70" t="s">
        <v>17</v>
      </c>
      <c r="D7" s="16">
        <v>46121</v>
      </c>
      <c r="E7" s="15">
        <f>ROUNDUP(B7*50%,0)</f>
        <v>3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3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2</v>
      </c>
      <c r="H9" s="24">
        <f>L9-40</f>
        <v>46255</v>
      </c>
      <c r="I9" s="44">
        <f>K9</f>
        <v>2</v>
      </c>
      <c r="J9" s="24">
        <f>WORKDAY(H9,7)</f>
        <v>46266</v>
      </c>
      <c r="K9" s="44">
        <f>ROUNDUP(B7*40%-K7,0)</f>
        <v>2</v>
      </c>
      <c r="L9" s="25">
        <v>46295</v>
      </c>
      <c r="M9" s="17"/>
      <c r="N9" s="43">
        <v>0.4</v>
      </c>
      <c r="O9" s="44">
        <f>ROUNDUP(B7*40%,0)</f>
        <v>3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3</v>
      </c>
      <c r="H10" s="31">
        <f>L10-40</f>
        <v>46316</v>
      </c>
      <c r="I10" s="30">
        <f>K10</f>
        <v>3</v>
      </c>
      <c r="J10" s="32">
        <v>46325</v>
      </c>
      <c r="K10" s="33">
        <f>B7-K7-K9</f>
        <v>3</v>
      </c>
      <c r="L10" s="34">
        <v>46356</v>
      </c>
      <c r="M10" s="17"/>
      <c r="N10" s="35">
        <v>1</v>
      </c>
      <c r="O10" s="36">
        <f>B7</f>
        <v>6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6</v>
      </c>
      <c r="F11" s="67"/>
      <c r="G11" s="66">
        <f>SUM(G7:G10)</f>
        <v>6</v>
      </c>
      <c r="H11" s="67"/>
      <c r="I11" s="38"/>
      <c r="J11" s="38"/>
      <c r="K11" s="66">
        <f>SUM(K7:K10)</f>
        <v>6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K7" sqref="K7:K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45</v>
      </c>
      <c r="B7" s="68">
        <v>10</v>
      </c>
      <c r="C7" s="70" t="s">
        <v>17</v>
      </c>
      <c r="D7" s="16">
        <v>46121</v>
      </c>
      <c r="E7" s="15">
        <f>ROUNDUP(B7*50%,0)</f>
        <v>5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5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3</v>
      </c>
      <c r="H9" s="24">
        <f>L9-40</f>
        <v>46255</v>
      </c>
      <c r="I9" s="44">
        <f>K9</f>
        <v>3</v>
      </c>
      <c r="J9" s="24">
        <f>WORKDAY(H9,7)</f>
        <v>46266</v>
      </c>
      <c r="K9" s="44">
        <f>ROUNDUP(B7*40%-K7,0)</f>
        <v>3</v>
      </c>
      <c r="L9" s="25">
        <v>46295</v>
      </c>
      <c r="M9" s="17"/>
      <c r="N9" s="43">
        <v>0.4</v>
      </c>
      <c r="O9" s="44">
        <f>ROUNDUP(B7*40%,0)</f>
        <v>4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6</v>
      </c>
      <c r="H10" s="31">
        <f>L10-40</f>
        <v>46316</v>
      </c>
      <c r="I10" s="30">
        <f>K10</f>
        <v>6</v>
      </c>
      <c r="J10" s="32">
        <v>46325</v>
      </c>
      <c r="K10" s="33">
        <f>B7-K7-K9</f>
        <v>6</v>
      </c>
      <c r="L10" s="34">
        <v>46356</v>
      </c>
      <c r="M10" s="17"/>
      <c r="N10" s="35">
        <v>1</v>
      </c>
      <c r="O10" s="36">
        <f>B7</f>
        <v>10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10</v>
      </c>
      <c r="F11" s="67"/>
      <c r="G11" s="66">
        <f>SUM(G7:G10)</f>
        <v>10</v>
      </c>
      <c r="H11" s="67"/>
      <c r="I11" s="38"/>
      <c r="J11" s="38"/>
      <c r="K11" s="66">
        <f>SUM(K7:K10)</f>
        <v>10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45</v>
      </c>
      <c r="B19" s="68">
        <v>10</v>
      </c>
      <c r="C19" s="21" t="s">
        <v>34</v>
      </c>
      <c r="D19" s="16">
        <v>46093</v>
      </c>
      <c r="E19" s="15">
        <f>B19</f>
        <v>10</v>
      </c>
      <c r="F19" s="16">
        <v>46112</v>
      </c>
      <c r="G19" s="15">
        <f>B19</f>
        <v>10</v>
      </c>
      <c r="H19" s="16">
        <f>L20-40</f>
        <v>46194</v>
      </c>
      <c r="I19" s="40">
        <f>B19</f>
        <v>10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10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10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10</v>
      </c>
      <c r="F21" s="67"/>
      <c r="G21" s="66">
        <f>SUM(G19:G20)</f>
        <v>10</v>
      </c>
      <c r="H21" s="67"/>
      <c r="I21" s="66">
        <f>SUM(I19:I20)</f>
        <v>10</v>
      </c>
      <c r="J21" s="67"/>
      <c r="K21" s="66">
        <f>SUM(K19:K20)</f>
        <v>10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K7" sqref="K7:K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56</v>
      </c>
      <c r="B7" s="68">
        <v>12</v>
      </c>
      <c r="C7" s="70" t="s">
        <v>17</v>
      </c>
      <c r="D7" s="16">
        <v>46121</v>
      </c>
      <c r="E7" s="15">
        <f>ROUNDUP(B7*50%,0)</f>
        <v>6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6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3</v>
      </c>
      <c r="H9" s="24">
        <f>L9-40</f>
        <v>46255</v>
      </c>
      <c r="I9" s="44">
        <f>K9</f>
        <v>3</v>
      </c>
      <c r="J9" s="24">
        <f>WORKDAY(H9,7)</f>
        <v>46266</v>
      </c>
      <c r="K9" s="44">
        <f>ROUNDUP(B7*40%-K7,0)</f>
        <v>3</v>
      </c>
      <c r="L9" s="25">
        <v>46295</v>
      </c>
      <c r="M9" s="17"/>
      <c r="N9" s="43">
        <v>0.4</v>
      </c>
      <c r="O9" s="44">
        <f>ROUNDUP(B7*40%,0)</f>
        <v>5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7</v>
      </c>
      <c r="H10" s="31">
        <f>L10-40</f>
        <v>46316</v>
      </c>
      <c r="I10" s="30">
        <f>K10</f>
        <v>7</v>
      </c>
      <c r="J10" s="32">
        <v>46325</v>
      </c>
      <c r="K10" s="33">
        <f>B7-K7-K9</f>
        <v>7</v>
      </c>
      <c r="L10" s="34">
        <v>46356</v>
      </c>
      <c r="M10" s="17"/>
      <c r="N10" s="35">
        <v>1</v>
      </c>
      <c r="O10" s="36">
        <f>B7</f>
        <v>12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12</v>
      </c>
      <c r="F11" s="67"/>
      <c r="G11" s="66">
        <f>SUM(G7:G10)</f>
        <v>12</v>
      </c>
      <c r="H11" s="67"/>
      <c r="I11" s="38"/>
      <c r="J11" s="38"/>
      <c r="K11" s="66">
        <f>SUM(K7:K10)</f>
        <v>12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K10" sqref="K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57</v>
      </c>
      <c r="B7" s="68">
        <v>2</v>
      </c>
      <c r="C7" s="70" t="s">
        <v>17</v>
      </c>
      <c r="D7" s="16">
        <v>46121</v>
      </c>
      <c r="E7" s="15">
        <f>ROUNDUP(B7*50%,0)</f>
        <v>1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0</v>
      </c>
      <c r="H9" s="24">
        <f>L9-40</f>
        <v>46255</v>
      </c>
      <c r="I9" s="44">
        <f>K9</f>
        <v>0</v>
      </c>
      <c r="J9" s="24">
        <f>WORKDAY(H9,7)</f>
        <v>46266</v>
      </c>
      <c r="K9" s="44">
        <v>0</v>
      </c>
      <c r="L9" s="25">
        <v>46295</v>
      </c>
      <c r="M9" s="17"/>
      <c r="N9" s="43">
        <v>0.4</v>
      </c>
      <c r="O9" s="44">
        <f>ROUNDUP(B7*40%,0)</f>
        <v>1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</v>
      </c>
      <c r="H10" s="31">
        <f>L10-40</f>
        <v>46316</v>
      </c>
      <c r="I10" s="30">
        <f>K10</f>
        <v>1</v>
      </c>
      <c r="J10" s="32">
        <v>46325</v>
      </c>
      <c r="K10" s="33">
        <f>B7-K7-K9</f>
        <v>1</v>
      </c>
      <c r="L10" s="34">
        <v>46356</v>
      </c>
      <c r="M10" s="17"/>
      <c r="N10" s="35">
        <v>1</v>
      </c>
      <c r="O10" s="36">
        <f>B7</f>
        <v>2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</v>
      </c>
      <c r="F11" s="67"/>
      <c r="G11" s="66">
        <f>SUM(G7:G10)</f>
        <v>2</v>
      </c>
      <c r="H11" s="67"/>
      <c r="I11" s="38"/>
      <c r="J11" s="38"/>
      <c r="K11" s="66">
        <f>SUM(K7:K10)</f>
        <v>2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57</v>
      </c>
      <c r="B19" s="68">
        <v>10</v>
      </c>
      <c r="C19" s="21" t="s">
        <v>34</v>
      </c>
      <c r="D19" s="16">
        <v>46093</v>
      </c>
      <c r="E19" s="15">
        <f>B19</f>
        <v>10</v>
      </c>
      <c r="F19" s="16">
        <v>46112</v>
      </c>
      <c r="G19" s="15">
        <f>B19</f>
        <v>10</v>
      </c>
      <c r="H19" s="16">
        <f>L20-40</f>
        <v>46194</v>
      </c>
      <c r="I19" s="40">
        <f>B19</f>
        <v>10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10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10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10</v>
      </c>
      <c r="F21" s="67"/>
      <c r="G21" s="66">
        <f>SUM(G19:G20)</f>
        <v>10</v>
      </c>
      <c r="H21" s="67"/>
      <c r="I21" s="66">
        <f>SUM(I19:I20)</f>
        <v>10</v>
      </c>
      <c r="J21" s="67"/>
      <c r="K21" s="66">
        <f>SUM(K19:K20)</f>
        <v>10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58</v>
      </c>
      <c r="B7" s="68">
        <v>13</v>
      </c>
      <c r="C7" s="70" t="s">
        <v>17</v>
      </c>
      <c r="D7" s="16">
        <v>46121</v>
      </c>
      <c r="E7" s="15">
        <f>ROUNDUP(B7*50%,0)</f>
        <v>7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6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7</v>
      </c>
      <c r="H10" s="31">
        <f>L10-40</f>
        <v>46316</v>
      </c>
      <c r="I10" s="30">
        <f>K10</f>
        <v>7</v>
      </c>
      <c r="J10" s="32">
        <v>46325</v>
      </c>
      <c r="K10" s="33">
        <f>B7-K7-K9</f>
        <v>7</v>
      </c>
      <c r="L10" s="34">
        <v>46356</v>
      </c>
      <c r="M10" s="17"/>
      <c r="N10" s="35">
        <v>1</v>
      </c>
      <c r="O10" s="36">
        <f>B7</f>
        <v>13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13</v>
      </c>
      <c r="F11" s="67"/>
      <c r="G11" s="66">
        <f>SUM(G7:G10)</f>
        <v>13</v>
      </c>
      <c r="H11" s="67"/>
      <c r="I11" s="38"/>
      <c r="J11" s="38"/>
      <c r="K11" s="66">
        <f>SUM(K7:K10)</f>
        <v>13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58</v>
      </c>
      <c r="B19" s="68">
        <v>7</v>
      </c>
      <c r="C19" s="21" t="s">
        <v>34</v>
      </c>
      <c r="D19" s="16">
        <v>46093</v>
      </c>
      <c r="E19" s="15">
        <f>B19</f>
        <v>7</v>
      </c>
      <c r="F19" s="16">
        <v>46112</v>
      </c>
      <c r="G19" s="15">
        <f>B19</f>
        <v>7</v>
      </c>
      <c r="H19" s="16">
        <f>L20-40</f>
        <v>46194</v>
      </c>
      <c r="I19" s="40">
        <f>B19</f>
        <v>7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7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7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7</v>
      </c>
      <c r="F21" s="67"/>
      <c r="G21" s="66">
        <f>SUM(G19:G20)</f>
        <v>7</v>
      </c>
      <c r="H21" s="67"/>
      <c r="I21" s="66">
        <f>SUM(I19:I20)</f>
        <v>7</v>
      </c>
      <c r="J21" s="67"/>
      <c r="K21" s="66">
        <f>SUM(K19:K20)</f>
        <v>7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8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opLeftCell="A3" zoomScale="70" zoomScaleNormal="70" workbookViewId="0">
      <selection sqref="A1:XFD2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.75" customHeight="1">
      <c r="A3" s="72" t="s">
        <v>30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7.2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31</v>
      </c>
      <c r="F4" s="81"/>
      <c r="G4" s="80" t="s">
        <v>32</v>
      </c>
      <c r="H4" s="81"/>
      <c r="I4" s="80" t="s">
        <v>9</v>
      </c>
      <c r="J4" s="81"/>
      <c r="K4" s="80" t="s">
        <v>33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75">
      <c r="A7" s="68" t="s">
        <v>59</v>
      </c>
      <c r="B7" s="68">
        <v>18</v>
      </c>
      <c r="C7" s="21" t="s">
        <v>34</v>
      </c>
      <c r="D7" s="16">
        <v>46093</v>
      </c>
      <c r="E7" s="15">
        <f>B7</f>
        <v>18</v>
      </c>
      <c r="F7" s="16">
        <v>46112</v>
      </c>
      <c r="G7" s="15">
        <f>B7</f>
        <v>18</v>
      </c>
      <c r="H7" s="16">
        <f>L8-40</f>
        <v>46194</v>
      </c>
      <c r="I7" s="40">
        <f>B7</f>
        <v>18</v>
      </c>
      <c r="J7" s="41">
        <v>46203</v>
      </c>
      <c r="K7" s="42" t="s">
        <v>23</v>
      </c>
      <c r="L7" s="23" t="s">
        <v>23</v>
      </c>
      <c r="M7" s="17"/>
      <c r="N7" s="88">
        <v>1</v>
      </c>
      <c r="O7" s="89">
        <f>B7</f>
        <v>18</v>
      </c>
      <c r="Q7" s="19" t="s">
        <v>35</v>
      </c>
      <c r="R7" s="19" t="s">
        <v>36</v>
      </c>
    </row>
    <row r="8" spans="1:18" s="27" customFormat="1" ht="56.25">
      <c r="A8" s="69"/>
      <c r="B8" s="69"/>
      <c r="C8" s="21" t="s">
        <v>37</v>
      </c>
      <c r="D8" s="21" t="s">
        <v>23</v>
      </c>
      <c r="E8" s="42" t="s">
        <v>23</v>
      </c>
      <c r="F8" s="23" t="s">
        <v>23</v>
      </c>
      <c r="G8" s="42" t="s">
        <v>23</v>
      </c>
      <c r="H8" s="23" t="s">
        <v>23</v>
      </c>
      <c r="I8" s="42" t="s">
        <v>23</v>
      </c>
      <c r="J8" s="23" t="s">
        <v>23</v>
      </c>
      <c r="K8" s="45">
        <f>B7</f>
        <v>18</v>
      </c>
      <c r="L8" s="46">
        <v>46234</v>
      </c>
      <c r="M8" s="17"/>
      <c r="N8" s="88"/>
      <c r="O8" s="89"/>
      <c r="Q8" s="19" t="s">
        <v>38</v>
      </c>
      <c r="R8" s="19" t="s">
        <v>39</v>
      </c>
    </row>
    <row r="9" spans="1:18">
      <c r="A9" s="64" t="s">
        <v>29</v>
      </c>
      <c r="B9" s="65"/>
      <c r="C9" s="65"/>
      <c r="D9" s="37"/>
      <c r="E9" s="66">
        <f>SUM(E7:E8)</f>
        <v>18</v>
      </c>
      <c r="F9" s="67"/>
      <c r="G9" s="66">
        <f>SUM(G7:G8)</f>
        <v>18</v>
      </c>
      <c r="H9" s="67"/>
      <c r="I9" s="66">
        <f>SUM(I7:I8)</f>
        <v>18</v>
      </c>
      <c r="J9" s="67"/>
      <c r="K9" s="66">
        <f>SUM(K7:K8)</f>
        <v>18</v>
      </c>
      <c r="L9" s="67"/>
      <c r="M9" s="8"/>
    </row>
    <row r="11" spans="1:18" s="49" customFormat="1" ht="26.25" customHeight="1">
      <c r="A11" s="51" t="s">
        <v>40</v>
      </c>
      <c r="B11" s="51"/>
      <c r="C11" s="52" t="s">
        <v>41</v>
      </c>
      <c r="D11" s="84"/>
      <c r="E11" s="84"/>
      <c r="F11" s="53"/>
      <c r="G11" s="85" t="s">
        <v>42</v>
      </c>
      <c r="H11" s="86"/>
      <c r="I11" s="86"/>
      <c r="J11" s="86"/>
      <c r="K11" s="86"/>
      <c r="L11" s="87"/>
      <c r="M11" s="47"/>
      <c r="N11" s="48"/>
      <c r="O11" s="48"/>
      <c r="Q11" s="50" t="s">
        <v>44</v>
      </c>
    </row>
  </sheetData>
  <mergeCells count="25">
    <mergeCell ref="A3:L3"/>
    <mergeCell ref="Q3:R3"/>
    <mergeCell ref="O4:O6"/>
    <mergeCell ref="Q4:Q6"/>
    <mergeCell ref="R4:R6"/>
    <mergeCell ref="O7:O8"/>
    <mergeCell ref="A4:A5"/>
    <mergeCell ref="B4:B5"/>
    <mergeCell ref="C4:C5"/>
    <mergeCell ref="E4:F4"/>
    <mergeCell ref="G4:H4"/>
    <mergeCell ref="I4:J4"/>
    <mergeCell ref="A11:B11"/>
    <mergeCell ref="C11:F11"/>
    <mergeCell ref="G11:L11"/>
    <mergeCell ref="K4:L4"/>
    <mergeCell ref="N4:N6"/>
    <mergeCell ref="A9:C9"/>
    <mergeCell ref="E9:F9"/>
    <mergeCell ref="G9:H9"/>
    <mergeCell ref="I9:J9"/>
    <mergeCell ref="K9:L9"/>
    <mergeCell ref="A7:A8"/>
    <mergeCell ref="B7:B8"/>
    <mergeCell ref="N7:N8"/>
  </mergeCells>
  <hyperlinks>
    <hyperlink ref="Q11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60</v>
      </c>
      <c r="B7" s="68">
        <v>19</v>
      </c>
      <c r="C7" s="70" t="s">
        <v>17</v>
      </c>
      <c r="D7" s="16">
        <v>46121</v>
      </c>
      <c r="E7" s="15">
        <f>ROUNDUP(B7*50%,0)</f>
        <v>10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9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6</v>
      </c>
      <c r="H9" s="24">
        <f>L9-40</f>
        <v>46255</v>
      </c>
      <c r="I9" s="44">
        <f>K9</f>
        <v>6</v>
      </c>
      <c r="J9" s="24">
        <f>WORKDAY(H9,7)</f>
        <v>46266</v>
      </c>
      <c r="K9" s="44">
        <f>ROUNDUP(B7*40%-K7,0)</f>
        <v>6</v>
      </c>
      <c r="L9" s="25">
        <v>46295</v>
      </c>
      <c r="M9" s="17"/>
      <c r="N9" s="43">
        <v>0.4</v>
      </c>
      <c r="O9" s="44">
        <f>ROUNDUP(B7*40%,0)</f>
        <v>8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11</v>
      </c>
      <c r="H10" s="31">
        <f>L10-40</f>
        <v>46316</v>
      </c>
      <c r="I10" s="30">
        <f>K10</f>
        <v>11</v>
      </c>
      <c r="J10" s="32">
        <v>46325</v>
      </c>
      <c r="K10" s="33">
        <f>B7-K7-K9</f>
        <v>11</v>
      </c>
      <c r="L10" s="34">
        <v>46356</v>
      </c>
      <c r="M10" s="17"/>
      <c r="N10" s="35">
        <v>1</v>
      </c>
      <c r="O10" s="36">
        <f>B7</f>
        <v>19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19</v>
      </c>
      <c r="F11" s="67"/>
      <c r="G11" s="66">
        <f>SUM(G7:G10)</f>
        <v>19</v>
      </c>
      <c r="H11" s="67"/>
      <c r="I11" s="38"/>
      <c r="J11" s="38"/>
      <c r="K11" s="66">
        <f>SUM(K7:K10)</f>
        <v>19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61</v>
      </c>
      <c r="B7" s="68">
        <v>14</v>
      </c>
      <c r="C7" s="70" t="s">
        <v>17</v>
      </c>
      <c r="D7" s="16">
        <v>46121</v>
      </c>
      <c r="E7" s="15">
        <f>ROUNDUP(B7*50%,0)</f>
        <v>7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7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8</v>
      </c>
      <c r="H10" s="31">
        <f>L10-40</f>
        <v>46316</v>
      </c>
      <c r="I10" s="30">
        <f>K10</f>
        <v>8</v>
      </c>
      <c r="J10" s="32">
        <v>46325</v>
      </c>
      <c r="K10" s="33">
        <f>B7-K7-K9</f>
        <v>8</v>
      </c>
      <c r="L10" s="34">
        <v>46356</v>
      </c>
      <c r="M10" s="17"/>
      <c r="N10" s="35">
        <v>1</v>
      </c>
      <c r="O10" s="36">
        <f>B7</f>
        <v>14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14</v>
      </c>
      <c r="F11" s="67"/>
      <c r="G11" s="66">
        <f>SUM(G7:G10)</f>
        <v>14</v>
      </c>
      <c r="H11" s="67"/>
      <c r="I11" s="38"/>
      <c r="J11" s="38"/>
      <c r="K11" s="66">
        <f>SUM(K7:K10)</f>
        <v>14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61</v>
      </c>
      <c r="B19" s="68">
        <v>12</v>
      </c>
      <c r="C19" s="21" t="s">
        <v>34</v>
      </c>
      <c r="D19" s="16">
        <v>46093</v>
      </c>
      <c r="E19" s="15">
        <f>B19</f>
        <v>12</v>
      </c>
      <c r="F19" s="16">
        <v>46112</v>
      </c>
      <c r="G19" s="15">
        <f>B19</f>
        <v>12</v>
      </c>
      <c r="H19" s="16">
        <f>L20-40</f>
        <v>46194</v>
      </c>
      <c r="I19" s="40">
        <f>B19</f>
        <v>12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12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12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12</v>
      </c>
      <c r="F21" s="67"/>
      <c r="G21" s="66">
        <f>SUM(G19:G20)</f>
        <v>12</v>
      </c>
      <c r="H21" s="67"/>
      <c r="I21" s="66">
        <f>SUM(I19:I20)</f>
        <v>12</v>
      </c>
      <c r="J21" s="67"/>
      <c r="K21" s="66">
        <f>SUM(K19:K20)</f>
        <v>12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8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62</v>
      </c>
      <c r="B7" s="68">
        <v>14</v>
      </c>
      <c r="C7" s="70" t="s">
        <v>17</v>
      </c>
      <c r="D7" s="16">
        <v>46121</v>
      </c>
      <c r="E7" s="15">
        <f>ROUNDUP(B7*50%,0)</f>
        <v>7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7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8</v>
      </c>
      <c r="H10" s="31">
        <f>L10-40</f>
        <v>46316</v>
      </c>
      <c r="I10" s="30">
        <f>K10</f>
        <v>8</v>
      </c>
      <c r="J10" s="32">
        <v>46325</v>
      </c>
      <c r="K10" s="33">
        <f>B7-K7-K9</f>
        <v>8</v>
      </c>
      <c r="L10" s="34">
        <v>46356</v>
      </c>
      <c r="M10" s="17"/>
      <c r="N10" s="35">
        <v>1</v>
      </c>
      <c r="O10" s="36">
        <f>B7</f>
        <v>14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14</v>
      </c>
      <c r="F11" s="67"/>
      <c r="G11" s="66">
        <f>SUM(G7:G10)</f>
        <v>14</v>
      </c>
      <c r="H11" s="67"/>
      <c r="I11" s="38"/>
      <c r="J11" s="38"/>
      <c r="K11" s="66">
        <f>SUM(K7:K10)</f>
        <v>14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63</v>
      </c>
      <c r="B7" s="68">
        <v>24</v>
      </c>
      <c r="C7" s="70" t="s">
        <v>17</v>
      </c>
      <c r="D7" s="16">
        <v>46121</v>
      </c>
      <c r="E7" s="15">
        <f>ROUNDUP(B7*50%,0)</f>
        <v>12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12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7</v>
      </c>
      <c r="H9" s="24">
        <f>L9-40</f>
        <v>46255</v>
      </c>
      <c r="I9" s="44">
        <f>K9</f>
        <v>7</v>
      </c>
      <c r="J9" s="24">
        <f>WORKDAY(H9,7)</f>
        <v>46266</v>
      </c>
      <c r="K9" s="44">
        <f>ROUNDUP(B7*40%-K7,0)</f>
        <v>7</v>
      </c>
      <c r="L9" s="25">
        <v>46295</v>
      </c>
      <c r="M9" s="17"/>
      <c r="N9" s="43">
        <v>0.4</v>
      </c>
      <c r="O9" s="44">
        <f>ROUNDUP(B7*40%,0)</f>
        <v>10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14</v>
      </c>
      <c r="H10" s="31">
        <f>L10-40</f>
        <v>46316</v>
      </c>
      <c r="I10" s="30">
        <f>K10</f>
        <v>14</v>
      </c>
      <c r="J10" s="32">
        <v>46325</v>
      </c>
      <c r="K10" s="33">
        <f>B7-K7-K9</f>
        <v>14</v>
      </c>
      <c r="L10" s="34">
        <v>46356</v>
      </c>
      <c r="M10" s="17"/>
      <c r="N10" s="35">
        <v>1</v>
      </c>
      <c r="O10" s="36">
        <f>B7</f>
        <v>24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24</v>
      </c>
      <c r="F11" s="67"/>
      <c r="G11" s="66">
        <f>SUM(G7:G10)</f>
        <v>24</v>
      </c>
      <c r="H11" s="67"/>
      <c r="I11" s="38"/>
      <c r="J11" s="38"/>
      <c r="K11" s="66">
        <f>SUM(K7:K10)</f>
        <v>24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opLeftCell="A3" zoomScale="70" zoomScaleNormal="70" workbookViewId="0">
      <selection sqref="A1:XFD2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.75" customHeight="1">
      <c r="A3" s="72" t="s">
        <v>30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7.2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31</v>
      </c>
      <c r="F4" s="81"/>
      <c r="G4" s="80" t="s">
        <v>32</v>
      </c>
      <c r="H4" s="81"/>
      <c r="I4" s="80" t="s">
        <v>9</v>
      </c>
      <c r="J4" s="81"/>
      <c r="K4" s="80" t="s">
        <v>33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75">
      <c r="A7" s="68" t="s">
        <v>64</v>
      </c>
      <c r="B7" s="68">
        <v>12</v>
      </c>
      <c r="C7" s="21" t="s">
        <v>34</v>
      </c>
      <c r="D7" s="16">
        <v>46093</v>
      </c>
      <c r="E7" s="15">
        <f>B7</f>
        <v>12</v>
      </c>
      <c r="F7" s="16">
        <v>46112</v>
      </c>
      <c r="G7" s="15">
        <f>B7</f>
        <v>12</v>
      </c>
      <c r="H7" s="16">
        <f>L8-40</f>
        <v>46194</v>
      </c>
      <c r="I7" s="40">
        <f>B7</f>
        <v>12</v>
      </c>
      <c r="J7" s="41">
        <v>46203</v>
      </c>
      <c r="K7" s="42" t="s">
        <v>23</v>
      </c>
      <c r="L7" s="23" t="s">
        <v>23</v>
      </c>
      <c r="M7" s="17"/>
      <c r="N7" s="88">
        <v>1</v>
      </c>
      <c r="O7" s="89">
        <f>B7</f>
        <v>12</v>
      </c>
      <c r="Q7" s="19" t="s">
        <v>35</v>
      </c>
      <c r="R7" s="19" t="s">
        <v>36</v>
      </c>
    </row>
    <row r="8" spans="1:18" s="27" customFormat="1" ht="56.25">
      <c r="A8" s="69"/>
      <c r="B8" s="69"/>
      <c r="C8" s="21" t="s">
        <v>37</v>
      </c>
      <c r="D8" s="21" t="s">
        <v>23</v>
      </c>
      <c r="E8" s="42" t="s">
        <v>23</v>
      </c>
      <c r="F8" s="23" t="s">
        <v>23</v>
      </c>
      <c r="G8" s="42" t="s">
        <v>23</v>
      </c>
      <c r="H8" s="23" t="s">
        <v>23</v>
      </c>
      <c r="I8" s="42" t="s">
        <v>23</v>
      </c>
      <c r="J8" s="23" t="s">
        <v>23</v>
      </c>
      <c r="K8" s="45">
        <f>B7</f>
        <v>12</v>
      </c>
      <c r="L8" s="46">
        <v>46234</v>
      </c>
      <c r="M8" s="17"/>
      <c r="N8" s="88"/>
      <c r="O8" s="89"/>
      <c r="Q8" s="19" t="s">
        <v>38</v>
      </c>
      <c r="R8" s="19" t="s">
        <v>39</v>
      </c>
    </row>
    <row r="9" spans="1:18">
      <c r="A9" s="64" t="s">
        <v>29</v>
      </c>
      <c r="B9" s="65"/>
      <c r="C9" s="65"/>
      <c r="D9" s="37"/>
      <c r="E9" s="66">
        <f>SUM(E7:E8)</f>
        <v>12</v>
      </c>
      <c r="F9" s="67"/>
      <c r="G9" s="66">
        <f>SUM(G7:G8)</f>
        <v>12</v>
      </c>
      <c r="H9" s="67"/>
      <c r="I9" s="66">
        <f>SUM(I7:I8)</f>
        <v>12</v>
      </c>
      <c r="J9" s="67"/>
      <c r="K9" s="66">
        <f>SUM(K7:K8)</f>
        <v>12</v>
      </c>
      <c r="L9" s="67"/>
      <c r="M9" s="8"/>
    </row>
    <row r="11" spans="1:18" s="49" customFormat="1" ht="26.25" customHeight="1">
      <c r="A11" s="51" t="s">
        <v>40</v>
      </c>
      <c r="B11" s="51"/>
      <c r="C11" s="52" t="s">
        <v>41</v>
      </c>
      <c r="D11" s="84"/>
      <c r="E11" s="84"/>
      <c r="F11" s="53"/>
      <c r="G11" s="85" t="s">
        <v>42</v>
      </c>
      <c r="H11" s="86"/>
      <c r="I11" s="86"/>
      <c r="J11" s="86"/>
      <c r="K11" s="86"/>
      <c r="L11" s="87"/>
      <c r="M11" s="47"/>
      <c r="N11" s="48"/>
      <c r="O11" s="48"/>
      <c r="Q11" s="50" t="s">
        <v>44</v>
      </c>
    </row>
  </sheetData>
  <mergeCells count="25">
    <mergeCell ref="A3:L3"/>
    <mergeCell ref="Q3:R3"/>
    <mergeCell ref="O4:O6"/>
    <mergeCell ref="Q4:Q6"/>
    <mergeCell ref="R4:R6"/>
    <mergeCell ref="O7:O8"/>
    <mergeCell ref="A4:A5"/>
    <mergeCell ref="B4:B5"/>
    <mergeCell ref="C4:C5"/>
    <mergeCell ref="E4:F4"/>
    <mergeCell ref="G4:H4"/>
    <mergeCell ref="I4:J4"/>
    <mergeCell ref="A11:B11"/>
    <mergeCell ref="C11:F11"/>
    <mergeCell ref="G11:L11"/>
    <mergeCell ref="K4:L4"/>
    <mergeCell ref="N4:N6"/>
    <mergeCell ref="A9:C9"/>
    <mergeCell ref="E9:F9"/>
    <mergeCell ref="G9:H9"/>
    <mergeCell ref="I9:J9"/>
    <mergeCell ref="K9:L9"/>
    <mergeCell ref="A7:A8"/>
    <mergeCell ref="B7:B8"/>
    <mergeCell ref="N7:N8"/>
  </mergeCells>
  <hyperlinks>
    <hyperlink ref="Q11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9" sqref="J9"/>
    </sheetView>
  </sheetViews>
  <sheetFormatPr defaultColWidth="19.140625" defaultRowHeight="18.75"/>
  <cols>
    <col min="1" max="1" width="23.7109375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65</v>
      </c>
      <c r="B7" s="68">
        <v>1</v>
      </c>
      <c r="C7" s="70" t="s">
        <v>17</v>
      </c>
      <c r="D7" s="16">
        <v>46121</v>
      </c>
      <c r="E7" s="15">
        <f>ROUNDUP(B7*50%,0)</f>
        <v>1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0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0</v>
      </c>
      <c r="H9" s="24">
        <f>L9-40</f>
        <v>46255</v>
      </c>
      <c r="I9" s="44">
        <f>K9</f>
        <v>0</v>
      </c>
      <c r="J9" s="24">
        <f>WORKDAY(H9,7)</f>
        <v>46266</v>
      </c>
      <c r="K9" s="44">
        <v>0</v>
      </c>
      <c r="L9" s="25">
        <v>46295</v>
      </c>
      <c r="M9" s="17"/>
      <c r="N9" s="43">
        <v>0.4</v>
      </c>
      <c r="O9" s="44">
        <f>ROUNDUP(B7*40%,0)</f>
        <v>1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0</v>
      </c>
      <c r="H10" s="31">
        <f>L10-40</f>
        <v>46316</v>
      </c>
      <c r="I10" s="30">
        <f>K10</f>
        <v>0</v>
      </c>
      <c r="J10" s="32">
        <v>46325</v>
      </c>
      <c r="K10" s="33">
        <f>B7-K7-K9</f>
        <v>0</v>
      </c>
      <c r="L10" s="34">
        <v>46356</v>
      </c>
      <c r="M10" s="17"/>
      <c r="N10" s="35">
        <v>1</v>
      </c>
      <c r="O10" s="36">
        <f>B7</f>
        <v>1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</v>
      </c>
      <c r="F11" s="67"/>
      <c r="G11" s="66">
        <f>SUM(G7:G10)</f>
        <v>1</v>
      </c>
      <c r="H11" s="67"/>
      <c r="I11" s="38"/>
      <c r="J11" s="38"/>
      <c r="K11" s="66">
        <f>SUM(K7:K10)</f>
        <v>1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65</v>
      </c>
      <c r="B19" s="68">
        <v>13</v>
      </c>
      <c r="C19" s="21" t="s">
        <v>34</v>
      </c>
      <c r="D19" s="16">
        <v>46093</v>
      </c>
      <c r="E19" s="15">
        <f>B19</f>
        <v>13</v>
      </c>
      <c r="F19" s="16">
        <v>46112</v>
      </c>
      <c r="G19" s="15">
        <f>B19</f>
        <v>13</v>
      </c>
      <c r="H19" s="16">
        <f>L20-40</f>
        <v>46194</v>
      </c>
      <c r="I19" s="40">
        <f>B19</f>
        <v>13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13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13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13</v>
      </c>
      <c r="F21" s="67"/>
      <c r="G21" s="66">
        <f>SUM(G19:G20)</f>
        <v>13</v>
      </c>
      <c r="H21" s="67"/>
      <c r="I21" s="66">
        <f>SUM(I19:I20)</f>
        <v>13</v>
      </c>
      <c r="J21" s="67"/>
      <c r="K21" s="66">
        <f>SUM(K19:K20)</f>
        <v>13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K7" sqref="K7:K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66</v>
      </c>
      <c r="B7" s="68">
        <v>7</v>
      </c>
      <c r="C7" s="70" t="s">
        <v>17</v>
      </c>
      <c r="D7" s="16">
        <v>46121</v>
      </c>
      <c r="E7" s="15">
        <f>ROUNDUP(B7*50%,0)</f>
        <v>4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3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2</v>
      </c>
      <c r="H9" s="24">
        <f>L9-40</f>
        <v>46255</v>
      </c>
      <c r="I9" s="44">
        <f>K9</f>
        <v>2</v>
      </c>
      <c r="J9" s="24">
        <f>WORKDAY(H9,7)</f>
        <v>46266</v>
      </c>
      <c r="K9" s="44">
        <f>ROUNDUP(B7*40%-K7,0)</f>
        <v>2</v>
      </c>
      <c r="L9" s="25">
        <v>46295</v>
      </c>
      <c r="M9" s="17"/>
      <c r="N9" s="43">
        <v>0.4</v>
      </c>
      <c r="O9" s="44">
        <f>ROUNDUP(B7*40%,0)</f>
        <v>3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4</v>
      </c>
      <c r="H10" s="31">
        <f>L10-40</f>
        <v>46316</v>
      </c>
      <c r="I10" s="30">
        <f>K10</f>
        <v>4</v>
      </c>
      <c r="J10" s="32">
        <v>46325</v>
      </c>
      <c r="K10" s="33">
        <f>B7-K7-K9</f>
        <v>4</v>
      </c>
      <c r="L10" s="34">
        <v>46356</v>
      </c>
      <c r="M10" s="17"/>
      <c r="N10" s="35">
        <v>1</v>
      </c>
      <c r="O10" s="36">
        <f>B7</f>
        <v>7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7</v>
      </c>
      <c r="F11" s="67"/>
      <c r="G11" s="66">
        <f>SUM(G7:G10)</f>
        <v>7</v>
      </c>
      <c r="H11" s="67"/>
      <c r="I11" s="38"/>
      <c r="J11" s="38"/>
      <c r="K11" s="66">
        <f>SUM(K7:K10)</f>
        <v>7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9" sqref="J9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67</v>
      </c>
      <c r="B7" s="68">
        <v>21</v>
      </c>
      <c r="C7" s="70" t="s">
        <v>17</v>
      </c>
      <c r="D7" s="16">
        <v>46121</v>
      </c>
      <c r="E7" s="15">
        <f>ROUNDUP(B7*50%,0)</f>
        <v>11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10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6</v>
      </c>
      <c r="H9" s="24">
        <f>L9-40</f>
        <v>46255</v>
      </c>
      <c r="I9" s="44">
        <f>K9</f>
        <v>6</v>
      </c>
      <c r="J9" s="24">
        <f>WORKDAY(H9,7)</f>
        <v>46266</v>
      </c>
      <c r="K9" s="44">
        <f>ROUNDUP(B7*40%-K7,0)</f>
        <v>6</v>
      </c>
      <c r="L9" s="25">
        <v>46295</v>
      </c>
      <c r="M9" s="17"/>
      <c r="N9" s="43">
        <v>0.4</v>
      </c>
      <c r="O9" s="44">
        <f>ROUNDUP(B7*40%,0)</f>
        <v>9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12</v>
      </c>
      <c r="H10" s="31">
        <f>L10-40</f>
        <v>46316</v>
      </c>
      <c r="I10" s="30">
        <f>K10</f>
        <v>12</v>
      </c>
      <c r="J10" s="32">
        <v>46325</v>
      </c>
      <c r="K10" s="33">
        <f>B7-K7-K9</f>
        <v>12</v>
      </c>
      <c r="L10" s="34">
        <v>46356</v>
      </c>
      <c r="M10" s="17"/>
      <c r="N10" s="35">
        <v>1</v>
      </c>
      <c r="O10" s="36">
        <f>B7</f>
        <v>21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21</v>
      </c>
      <c r="F11" s="67"/>
      <c r="G11" s="66">
        <f>SUM(G7:G10)</f>
        <v>21</v>
      </c>
      <c r="H11" s="67"/>
      <c r="I11" s="38"/>
      <c r="J11" s="38"/>
      <c r="K11" s="66">
        <f>SUM(K7:K10)</f>
        <v>21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67</v>
      </c>
      <c r="B19" s="68">
        <v>6</v>
      </c>
      <c r="C19" s="21" t="s">
        <v>34</v>
      </c>
      <c r="D19" s="16">
        <v>46093</v>
      </c>
      <c r="E19" s="15">
        <f>B19</f>
        <v>6</v>
      </c>
      <c r="F19" s="16">
        <v>46112</v>
      </c>
      <c r="G19" s="15">
        <f>B19</f>
        <v>6</v>
      </c>
      <c r="H19" s="16">
        <f>L20-40</f>
        <v>46194</v>
      </c>
      <c r="I19" s="40">
        <f>B19</f>
        <v>6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6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6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6</v>
      </c>
      <c r="F21" s="67"/>
      <c r="G21" s="66">
        <f>SUM(G19:G20)</f>
        <v>6</v>
      </c>
      <c r="H21" s="67"/>
      <c r="I21" s="66">
        <f>SUM(I19:I20)</f>
        <v>6</v>
      </c>
      <c r="J21" s="67"/>
      <c r="K21" s="66">
        <f>SUM(K19:K20)</f>
        <v>6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68</v>
      </c>
      <c r="B7" s="68">
        <v>20</v>
      </c>
      <c r="C7" s="70" t="s">
        <v>17</v>
      </c>
      <c r="D7" s="16">
        <v>46121</v>
      </c>
      <c r="E7" s="15">
        <f>ROUNDUP(B7*50%,0)</f>
        <v>10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10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6</v>
      </c>
      <c r="H9" s="24">
        <f>L9-40</f>
        <v>46255</v>
      </c>
      <c r="I9" s="44">
        <f>K9</f>
        <v>6</v>
      </c>
      <c r="J9" s="24">
        <f>WORKDAY(H9,7)</f>
        <v>46266</v>
      </c>
      <c r="K9" s="44">
        <f>ROUNDUP(B7*40%-K7,0)</f>
        <v>6</v>
      </c>
      <c r="L9" s="25">
        <v>46295</v>
      </c>
      <c r="M9" s="17"/>
      <c r="N9" s="43">
        <v>0.4</v>
      </c>
      <c r="O9" s="44">
        <f>ROUNDUP(B7*40%,0)</f>
        <v>8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12</v>
      </c>
      <c r="H10" s="31">
        <f>L10-40</f>
        <v>46316</v>
      </c>
      <c r="I10" s="30">
        <f>K10</f>
        <v>12</v>
      </c>
      <c r="J10" s="32">
        <v>46325</v>
      </c>
      <c r="K10" s="33">
        <f>B7-K7-K9</f>
        <v>12</v>
      </c>
      <c r="L10" s="34">
        <v>46356</v>
      </c>
      <c r="M10" s="17"/>
      <c r="N10" s="35">
        <v>1</v>
      </c>
      <c r="O10" s="36">
        <f>B7</f>
        <v>20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20</v>
      </c>
      <c r="F11" s="67"/>
      <c r="G11" s="66">
        <f>SUM(G7:G10)</f>
        <v>20</v>
      </c>
      <c r="H11" s="67"/>
      <c r="I11" s="38"/>
      <c r="J11" s="38"/>
      <c r="K11" s="66">
        <f>SUM(K7:K10)</f>
        <v>20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68</v>
      </c>
      <c r="B19" s="68">
        <v>9</v>
      </c>
      <c r="C19" s="21" t="s">
        <v>34</v>
      </c>
      <c r="D19" s="16">
        <v>46093</v>
      </c>
      <c r="E19" s="15">
        <f>B19</f>
        <v>9</v>
      </c>
      <c r="F19" s="16">
        <v>46112</v>
      </c>
      <c r="G19" s="15">
        <f>B19</f>
        <v>9</v>
      </c>
      <c r="H19" s="16">
        <f>L20-40</f>
        <v>46194</v>
      </c>
      <c r="I19" s="40">
        <f>B19</f>
        <v>9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9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9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9</v>
      </c>
      <c r="F21" s="67"/>
      <c r="G21" s="66">
        <f>SUM(G19:G20)</f>
        <v>9</v>
      </c>
      <c r="H21" s="67"/>
      <c r="I21" s="66">
        <f>SUM(I19:I20)</f>
        <v>9</v>
      </c>
      <c r="J21" s="67"/>
      <c r="K21" s="66">
        <f>SUM(K19:K20)</f>
        <v>9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68" t="s">
        <v>69</v>
      </c>
      <c r="B7" s="68">
        <v>13</v>
      </c>
      <c r="C7" s="70" t="s">
        <v>17</v>
      </c>
      <c r="D7" s="16">
        <v>46121</v>
      </c>
      <c r="E7" s="15">
        <f>ROUNDUP(B7*50%,0)</f>
        <v>7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6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7</v>
      </c>
      <c r="H10" s="31">
        <f>L10-40</f>
        <v>46316</v>
      </c>
      <c r="I10" s="30">
        <f>K10</f>
        <v>7</v>
      </c>
      <c r="J10" s="32">
        <v>46325</v>
      </c>
      <c r="K10" s="33">
        <f>B7-K7-K9</f>
        <v>7</v>
      </c>
      <c r="L10" s="34">
        <v>46356</v>
      </c>
      <c r="M10" s="17"/>
      <c r="N10" s="35">
        <v>1</v>
      </c>
      <c r="O10" s="36">
        <f>B7</f>
        <v>13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13</v>
      </c>
      <c r="F11" s="67"/>
      <c r="G11" s="66">
        <f>SUM(G7:G10)</f>
        <v>13</v>
      </c>
      <c r="H11" s="67"/>
      <c r="I11" s="38"/>
      <c r="J11" s="38"/>
      <c r="K11" s="66">
        <f>SUM(K7:K10)</f>
        <v>13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O4:O6"/>
    <mergeCell ref="Q4:Q6"/>
    <mergeCell ref="R4:R6"/>
    <mergeCell ref="N7:N8"/>
    <mergeCell ref="O7:O8"/>
    <mergeCell ref="A11:C11"/>
    <mergeCell ref="E11:F11"/>
    <mergeCell ref="G11:H11"/>
    <mergeCell ref="K11:L11"/>
    <mergeCell ref="A7:A10"/>
    <mergeCell ref="B7:B10"/>
    <mergeCell ref="C7:C8"/>
    <mergeCell ref="G7:G8"/>
    <mergeCell ref="H7:H8"/>
    <mergeCell ref="A13:B13"/>
    <mergeCell ref="C13:D13"/>
    <mergeCell ref="E13:G13"/>
    <mergeCell ref="H13:L13"/>
    <mergeCell ref="K7:K8"/>
    <mergeCell ref="L7:L8"/>
    <mergeCell ref="I7:I8"/>
    <mergeCell ref="J7:J8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65" orientation="landscape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0" t="s">
        <v>70</v>
      </c>
      <c r="B7" s="92">
        <v>5</v>
      </c>
      <c r="C7" s="70" t="s">
        <v>17</v>
      </c>
      <c r="D7" s="16">
        <v>46121</v>
      </c>
      <c r="E7" s="15">
        <f>ROUNDUP(B7*50%,0)</f>
        <v>3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91"/>
      <c r="B8" s="91"/>
      <c r="C8" s="71"/>
      <c r="D8" s="16">
        <v>46183</v>
      </c>
      <c r="E8" s="15">
        <f>B7-E7</f>
        <v>2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91"/>
      <c r="B9" s="91"/>
      <c r="C9" s="20" t="s">
        <v>22</v>
      </c>
      <c r="D9" s="21"/>
      <c r="E9" s="22" t="s">
        <v>23</v>
      </c>
      <c r="F9" s="23" t="s">
        <v>23</v>
      </c>
      <c r="G9" s="44">
        <f>K9</f>
        <v>1</v>
      </c>
      <c r="H9" s="24">
        <f>L9-40</f>
        <v>46255</v>
      </c>
      <c r="I9" s="44">
        <f>K9</f>
        <v>1</v>
      </c>
      <c r="J9" s="24">
        <f>WORKDAY(H9,7)</f>
        <v>46266</v>
      </c>
      <c r="K9" s="44">
        <f>ROUNDUP(B7*40%-K7,0)</f>
        <v>1</v>
      </c>
      <c r="L9" s="25">
        <v>46295</v>
      </c>
      <c r="M9" s="17"/>
      <c r="N9" s="43">
        <v>0.4</v>
      </c>
      <c r="O9" s="44">
        <f>ROUNDUP(B7*40%,0)</f>
        <v>2</v>
      </c>
      <c r="P9" s="26"/>
      <c r="Q9" s="19" t="s">
        <v>24</v>
      </c>
      <c r="R9" s="19" t="s">
        <v>25</v>
      </c>
    </row>
    <row r="10" spans="1:18" s="27" customFormat="1" ht="64.5" customHeight="1">
      <c r="A10" s="91"/>
      <c r="B10" s="91"/>
      <c r="C10" s="20" t="s">
        <v>26</v>
      </c>
      <c r="D10" s="21"/>
      <c r="E10" s="28" t="s">
        <v>23</v>
      </c>
      <c r="F10" s="29" t="s">
        <v>23</v>
      </c>
      <c r="G10" s="30">
        <f>K10</f>
        <v>3</v>
      </c>
      <c r="H10" s="31">
        <f>L10-40</f>
        <v>46316</v>
      </c>
      <c r="I10" s="30">
        <f>K10</f>
        <v>3</v>
      </c>
      <c r="J10" s="32">
        <v>46325</v>
      </c>
      <c r="K10" s="33">
        <f>B7-K7-K9</f>
        <v>3</v>
      </c>
      <c r="L10" s="34">
        <v>46356</v>
      </c>
      <c r="M10" s="17"/>
      <c r="N10" s="35">
        <v>1</v>
      </c>
      <c r="O10" s="36">
        <f>B7</f>
        <v>5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5</v>
      </c>
      <c r="F11" s="67"/>
      <c r="G11" s="66">
        <f>SUM(G7:G10)</f>
        <v>5</v>
      </c>
      <c r="H11" s="67"/>
      <c r="I11" s="38"/>
      <c r="J11" s="38"/>
      <c r="K11" s="66">
        <f>SUM(K7:K10)</f>
        <v>5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68" t="s">
        <v>70</v>
      </c>
      <c r="B19" s="68">
        <v>13</v>
      </c>
      <c r="C19" s="21" t="s">
        <v>34</v>
      </c>
      <c r="D19" s="16">
        <v>46093</v>
      </c>
      <c r="E19" s="15">
        <f>B19</f>
        <v>13</v>
      </c>
      <c r="F19" s="16">
        <v>46112</v>
      </c>
      <c r="G19" s="15">
        <f>B19</f>
        <v>13</v>
      </c>
      <c r="H19" s="16">
        <f>L20-40</f>
        <v>46194</v>
      </c>
      <c r="I19" s="40">
        <f>B19</f>
        <v>13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13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13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13</v>
      </c>
      <c r="F21" s="67"/>
      <c r="G21" s="66">
        <f>SUM(G19:G20)</f>
        <v>13</v>
      </c>
      <c r="H21" s="67"/>
      <c r="I21" s="66">
        <f>SUM(I19:I20)</f>
        <v>13</v>
      </c>
      <c r="J21" s="67"/>
      <c r="K21" s="66">
        <f>SUM(K19:K20)</f>
        <v>13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71</v>
      </c>
      <c r="B7" s="68">
        <v>9</v>
      </c>
      <c r="C7" s="70" t="s">
        <v>17</v>
      </c>
      <c r="D7" s="16">
        <v>46121</v>
      </c>
      <c r="E7" s="15">
        <f>ROUNDUP(B7*50%,0)</f>
        <v>5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4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3</v>
      </c>
      <c r="H9" s="24">
        <f>L9-40</f>
        <v>46255</v>
      </c>
      <c r="I9" s="44">
        <f>K9</f>
        <v>3</v>
      </c>
      <c r="J9" s="24">
        <f>WORKDAY(H9,7)</f>
        <v>46266</v>
      </c>
      <c r="K9" s="44">
        <f>ROUNDUP(B7*40%-K7,0)</f>
        <v>3</v>
      </c>
      <c r="L9" s="25">
        <v>46295</v>
      </c>
      <c r="M9" s="17"/>
      <c r="N9" s="43">
        <v>0.4</v>
      </c>
      <c r="O9" s="44">
        <f>ROUNDUP(B7*40%,0)</f>
        <v>4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5</v>
      </c>
      <c r="H10" s="31">
        <f>L10-40</f>
        <v>46316</v>
      </c>
      <c r="I10" s="30">
        <f>K10</f>
        <v>5</v>
      </c>
      <c r="J10" s="32">
        <v>46325</v>
      </c>
      <c r="K10" s="33">
        <f>B7-K7-K9</f>
        <v>5</v>
      </c>
      <c r="L10" s="34">
        <v>46356</v>
      </c>
      <c r="M10" s="17"/>
      <c r="N10" s="35">
        <v>1</v>
      </c>
      <c r="O10" s="36">
        <f>B7</f>
        <v>9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9</v>
      </c>
      <c r="F11" s="67"/>
      <c r="G11" s="66">
        <f>SUM(G7:G10)</f>
        <v>9</v>
      </c>
      <c r="H11" s="67"/>
      <c r="I11" s="38"/>
      <c r="J11" s="38"/>
      <c r="K11" s="66">
        <f>SUM(K7:K10)</f>
        <v>9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93" t="s">
        <v>71</v>
      </c>
      <c r="B19" s="68">
        <v>2</v>
      </c>
      <c r="C19" s="21" t="s">
        <v>34</v>
      </c>
      <c r="D19" s="16">
        <v>46093</v>
      </c>
      <c r="E19" s="15">
        <f>B19</f>
        <v>2</v>
      </c>
      <c r="F19" s="16">
        <v>46112</v>
      </c>
      <c r="G19" s="15">
        <f>B19</f>
        <v>2</v>
      </c>
      <c r="H19" s="16">
        <f>L20-40</f>
        <v>46194</v>
      </c>
      <c r="I19" s="40">
        <f>B19</f>
        <v>2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2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2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2</v>
      </c>
      <c r="F21" s="67"/>
      <c r="G21" s="66">
        <f>SUM(G19:G20)</f>
        <v>2</v>
      </c>
      <c r="H21" s="67"/>
      <c r="I21" s="66">
        <f>SUM(I19:I20)</f>
        <v>2</v>
      </c>
      <c r="J21" s="67"/>
      <c r="K21" s="66">
        <f>SUM(K19:K20)</f>
        <v>2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6" t="s">
        <v>3</v>
      </c>
      <c r="B4" s="76" t="s">
        <v>4</v>
      </c>
      <c r="C4" s="76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7"/>
      <c r="B5" s="77"/>
      <c r="C5" s="77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72</v>
      </c>
      <c r="B7" s="68">
        <v>20</v>
      </c>
      <c r="C7" s="70" t="s">
        <v>17</v>
      </c>
      <c r="D7" s="16">
        <v>46121</v>
      </c>
      <c r="E7" s="15">
        <f>ROUNDUP(B7*50%,0)</f>
        <v>10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97"/>
      <c r="B8" s="69"/>
      <c r="C8" s="71"/>
      <c r="D8" s="16">
        <v>46183</v>
      </c>
      <c r="E8" s="15">
        <f>B7-E7</f>
        <v>10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97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6</v>
      </c>
      <c r="H9" s="24">
        <f>L9-40</f>
        <v>46255</v>
      </c>
      <c r="I9" s="44">
        <f>K9</f>
        <v>6</v>
      </c>
      <c r="J9" s="24">
        <f>WORKDAY(H9,7)</f>
        <v>46266</v>
      </c>
      <c r="K9" s="44">
        <f>ROUNDUP(B7*40%-K7,0)</f>
        <v>6</v>
      </c>
      <c r="L9" s="25">
        <v>46295</v>
      </c>
      <c r="M9" s="17"/>
      <c r="N9" s="43">
        <v>0.4</v>
      </c>
      <c r="O9" s="44">
        <f>ROUNDUP(B7*40%,0)</f>
        <v>8</v>
      </c>
      <c r="P9" s="26"/>
      <c r="Q9" s="19" t="s">
        <v>24</v>
      </c>
      <c r="R9" s="19" t="s">
        <v>25</v>
      </c>
    </row>
    <row r="10" spans="1:18" s="27" customFormat="1" ht="64.5" customHeight="1">
      <c r="A10" s="98"/>
      <c r="B10" s="96"/>
      <c r="C10" s="20" t="s">
        <v>26</v>
      </c>
      <c r="D10" s="21"/>
      <c r="E10" s="28" t="s">
        <v>23</v>
      </c>
      <c r="F10" s="29" t="s">
        <v>23</v>
      </c>
      <c r="G10" s="30">
        <f>K10</f>
        <v>12</v>
      </c>
      <c r="H10" s="31">
        <f>L10-40</f>
        <v>46316</v>
      </c>
      <c r="I10" s="30">
        <f>K10</f>
        <v>12</v>
      </c>
      <c r="J10" s="32">
        <v>46325</v>
      </c>
      <c r="K10" s="33">
        <f>B7-K7-K9</f>
        <v>12</v>
      </c>
      <c r="L10" s="34">
        <v>46356</v>
      </c>
      <c r="M10" s="17"/>
      <c r="N10" s="35">
        <v>1</v>
      </c>
      <c r="O10" s="36">
        <f>B7</f>
        <v>20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20</v>
      </c>
      <c r="F11" s="67"/>
      <c r="G11" s="66">
        <f>SUM(G7:G10)</f>
        <v>20</v>
      </c>
      <c r="H11" s="67"/>
      <c r="I11" s="38"/>
      <c r="J11" s="38"/>
      <c r="K11" s="66">
        <f>SUM(K7:K10)</f>
        <v>20</v>
      </c>
      <c r="L11" s="67"/>
      <c r="M11" s="8"/>
    </row>
    <row r="12" spans="1:18">
      <c r="L12" s="39"/>
    </row>
    <row r="13" spans="1:18" s="49" customFormat="1" ht="26.25" customHeight="1">
      <c r="A13" s="94" t="s">
        <v>40</v>
      </c>
      <c r="B13" s="95"/>
      <c r="C13" s="52" t="s">
        <v>41</v>
      </c>
      <c r="D13" s="53"/>
      <c r="E13" s="85" t="s">
        <v>42</v>
      </c>
      <c r="F13" s="86"/>
      <c r="G13" s="87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18.75" customHeight="1">
      <c r="E15" s="1"/>
      <c r="F15" s="1"/>
      <c r="G15" s="1"/>
      <c r="H15" s="1"/>
      <c r="I15" s="1"/>
      <c r="J15" s="1"/>
      <c r="K15" s="1"/>
      <c r="L15" s="1"/>
      <c r="M15" s="5"/>
      <c r="Q15" s="73" t="s">
        <v>2</v>
      </c>
      <c r="R15" s="74"/>
    </row>
  </sheetData>
  <autoFilter ref="A5:C11"/>
  <mergeCells count="33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O4:O6"/>
    <mergeCell ref="L7:L8"/>
    <mergeCell ref="K7:K8"/>
    <mergeCell ref="J7:J8"/>
    <mergeCell ref="I7:I8"/>
    <mergeCell ref="Q15:R15"/>
    <mergeCell ref="N7:N8"/>
    <mergeCell ref="O7:O8"/>
    <mergeCell ref="A13:B13"/>
    <mergeCell ref="C13:D13"/>
    <mergeCell ref="E13:G13"/>
    <mergeCell ref="H13:L13"/>
    <mergeCell ref="A11:C11"/>
    <mergeCell ref="E11:F11"/>
    <mergeCell ref="G11:H11"/>
    <mergeCell ref="K11:L11"/>
    <mergeCell ref="H7:H8"/>
    <mergeCell ref="G7:G8"/>
    <mergeCell ref="C7:C8"/>
    <mergeCell ref="B7:B10"/>
    <mergeCell ref="A7:A10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opLeftCell="A3" zoomScale="70" zoomScaleNormal="70" workbookViewId="0">
      <selection activeCell="B7" sqref="B7:B8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.75" customHeight="1">
      <c r="A3" s="72" t="s">
        <v>30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7.2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31</v>
      </c>
      <c r="F4" s="81"/>
      <c r="G4" s="80" t="s">
        <v>32</v>
      </c>
      <c r="H4" s="81"/>
      <c r="I4" s="80" t="s">
        <v>9</v>
      </c>
      <c r="J4" s="81"/>
      <c r="K4" s="80" t="s">
        <v>33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75">
      <c r="A7" s="93" t="s">
        <v>73</v>
      </c>
      <c r="B7" s="68">
        <v>19</v>
      </c>
      <c r="C7" s="21" t="s">
        <v>34</v>
      </c>
      <c r="D7" s="16">
        <v>46093</v>
      </c>
      <c r="E7" s="15">
        <f>B7</f>
        <v>19</v>
      </c>
      <c r="F7" s="16">
        <v>46112</v>
      </c>
      <c r="G7" s="15">
        <f>B7</f>
        <v>19</v>
      </c>
      <c r="H7" s="16">
        <f>L8-40</f>
        <v>46194</v>
      </c>
      <c r="I7" s="40">
        <f>B7</f>
        <v>19</v>
      </c>
      <c r="J7" s="41">
        <v>46203</v>
      </c>
      <c r="K7" s="42" t="s">
        <v>23</v>
      </c>
      <c r="L7" s="23" t="s">
        <v>23</v>
      </c>
      <c r="M7" s="17"/>
      <c r="N7" s="88">
        <v>1</v>
      </c>
      <c r="O7" s="89">
        <f>B7</f>
        <v>19</v>
      </c>
      <c r="Q7" s="19" t="s">
        <v>35</v>
      </c>
      <c r="R7" s="19" t="s">
        <v>36</v>
      </c>
    </row>
    <row r="8" spans="1:18" s="27" customFormat="1" ht="56.25">
      <c r="A8" s="69"/>
      <c r="B8" s="69"/>
      <c r="C8" s="21" t="s">
        <v>37</v>
      </c>
      <c r="D8" s="21" t="s">
        <v>23</v>
      </c>
      <c r="E8" s="42" t="s">
        <v>23</v>
      </c>
      <c r="F8" s="23" t="s">
        <v>23</v>
      </c>
      <c r="G8" s="42" t="s">
        <v>23</v>
      </c>
      <c r="H8" s="23" t="s">
        <v>23</v>
      </c>
      <c r="I8" s="42" t="s">
        <v>23</v>
      </c>
      <c r="J8" s="23" t="s">
        <v>23</v>
      </c>
      <c r="K8" s="45">
        <f>B7</f>
        <v>19</v>
      </c>
      <c r="L8" s="46">
        <v>46234</v>
      </c>
      <c r="M8" s="17"/>
      <c r="N8" s="88"/>
      <c r="O8" s="89"/>
      <c r="Q8" s="19" t="s">
        <v>38</v>
      </c>
      <c r="R8" s="19" t="s">
        <v>39</v>
      </c>
    </row>
    <row r="9" spans="1:18">
      <c r="A9" s="64" t="s">
        <v>29</v>
      </c>
      <c r="B9" s="65"/>
      <c r="C9" s="65"/>
      <c r="D9" s="37"/>
      <c r="E9" s="66">
        <f>SUM(E7:E8)</f>
        <v>19</v>
      </c>
      <c r="F9" s="67"/>
      <c r="G9" s="66">
        <f>SUM(G7:G8)</f>
        <v>19</v>
      </c>
      <c r="H9" s="67"/>
      <c r="I9" s="66">
        <f>SUM(I7:I8)</f>
        <v>19</v>
      </c>
      <c r="J9" s="67"/>
      <c r="K9" s="66">
        <f>SUM(K7:K8)</f>
        <v>19</v>
      </c>
      <c r="L9" s="67"/>
      <c r="M9" s="8"/>
    </row>
    <row r="11" spans="1:18" s="49" customFormat="1" ht="26.25" customHeight="1">
      <c r="A11" s="51" t="s">
        <v>40</v>
      </c>
      <c r="B11" s="51"/>
      <c r="C11" s="52" t="s">
        <v>41</v>
      </c>
      <c r="D11" s="84"/>
      <c r="E11" s="84"/>
      <c r="F11" s="53"/>
      <c r="G11" s="85" t="s">
        <v>42</v>
      </c>
      <c r="H11" s="86"/>
      <c r="I11" s="86"/>
      <c r="J11" s="86"/>
      <c r="K11" s="86"/>
      <c r="L11" s="87"/>
      <c r="M11" s="47"/>
      <c r="N11" s="48"/>
      <c r="O11" s="48"/>
      <c r="Q11" s="50" t="s">
        <v>44</v>
      </c>
    </row>
  </sheetData>
  <mergeCells count="25">
    <mergeCell ref="Q3:R3"/>
    <mergeCell ref="A3:L3"/>
    <mergeCell ref="O4:O6"/>
    <mergeCell ref="Q4:Q6"/>
    <mergeCell ref="R4:R6"/>
    <mergeCell ref="O7:O8"/>
    <mergeCell ref="A4:A5"/>
    <mergeCell ref="B4:B5"/>
    <mergeCell ref="C4:C5"/>
    <mergeCell ref="E4:F4"/>
    <mergeCell ref="G4:H4"/>
    <mergeCell ref="I4:J4"/>
    <mergeCell ref="A11:B11"/>
    <mergeCell ref="C11:F11"/>
    <mergeCell ref="G11:L11"/>
    <mergeCell ref="K4:L4"/>
    <mergeCell ref="N4:N6"/>
    <mergeCell ref="A9:C9"/>
    <mergeCell ref="E9:F9"/>
    <mergeCell ref="G9:H9"/>
    <mergeCell ref="I9:J9"/>
    <mergeCell ref="K9:L9"/>
    <mergeCell ref="A7:A8"/>
    <mergeCell ref="B7:B8"/>
    <mergeCell ref="N7:N8"/>
  </mergeCells>
  <hyperlinks>
    <hyperlink ref="Q11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2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74</v>
      </c>
      <c r="B7" s="68">
        <v>4</v>
      </c>
      <c r="C7" s="70" t="s">
        <v>17</v>
      </c>
      <c r="D7" s="16">
        <v>46121</v>
      </c>
      <c r="E7" s="15">
        <f>ROUNDUP(B7*50%,0)</f>
        <v>2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2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1</v>
      </c>
      <c r="H9" s="24">
        <f>L9-40</f>
        <v>46255</v>
      </c>
      <c r="I9" s="44">
        <f>K9</f>
        <v>1</v>
      </c>
      <c r="J9" s="24">
        <f>WORKDAY(H9,7)</f>
        <v>46266</v>
      </c>
      <c r="K9" s="44">
        <f>ROUNDUP(B7*40%-K7,0)</f>
        <v>1</v>
      </c>
      <c r="L9" s="25">
        <v>46295</v>
      </c>
      <c r="M9" s="17"/>
      <c r="N9" s="43">
        <v>0.4</v>
      </c>
      <c r="O9" s="44">
        <f>ROUNDUP(B7*40%,0)</f>
        <v>2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2</v>
      </c>
      <c r="H10" s="31">
        <f>L10-40</f>
        <v>46316</v>
      </c>
      <c r="I10" s="30">
        <f>K10</f>
        <v>2</v>
      </c>
      <c r="J10" s="32">
        <v>46325</v>
      </c>
      <c r="K10" s="33">
        <f>B7-K7-K9</f>
        <v>2</v>
      </c>
      <c r="L10" s="34">
        <v>46356</v>
      </c>
      <c r="M10" s="17"/>
      <c r="N10" s="35">
        <v>1</v>
      </c>
      <c r="O10" s="36">
        <f>B7</f>
        <v>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4</v>
      </c>
      <c r="F11" s="67"/>
      <c r="G11" s="66">
        <f>SUM(G7:G10)</f>
        <v>4</v>
      </c>
      <c r="H11" s="67"/>
      <c r="I11" s="38"/>
      <c r="J11" s="38"/>
      <c r="K11" s="66">
        <f>SUM(K7:K10)</f>
        <v>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93" t="s">
        <v>74</v>
      </c>
      <c r="B19" s="68">
        <v>4</v>
      </c>
      <c r="C19" s="21" t="s">
        <v>34</v>
      </c>
      <c r="D19" s="16">
        <v>46093</v>
      </c>
      <c r="E19" s="15">
        <f>B19</f>
        <v>4</v>
      </c>
      <c r="F19" s="16">
        <v>46112</v>
      </c>
      <c r="G19" s="15">
        <f>B19</f>
        <v>4</v>
      </c>
      <c r="H19" s="16">
        <f>L20-40</f>
        <v>46194</v>
      </c>
      <c r="I19" s="40">
        <f>B19</f>
        <v>4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4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4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4</v>
      </c>
      <c r="F21" s="67"/>
      <c r="G21" s="66">
        <f>SUM(G19:G20)</f>
        <v>4</v>
      </c>
      <c r="H21" s="67"/>
      <c r="I21" s="66">
        <f>SUM(I19:I20)</f>
        <v>4</v>
      </c>
      <c r="J21" s="67"/>
      <c r="K21" s="66">
        <f>SUM(K19:K20)</f>
        <v>4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75</v>
      </c>
      <c r="B7" s="68">
        <v>14</v>
      </c>
      <c r="C7" s="70" t="s">
        <v>17</v>
      </c>
      <c r="D7" s="16">
        <v>46121</v>
      </c>
      <c r="E7" s="15">
        <f>ROUNDUP(B7*50%,0)</f>
        <v>7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7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8</v>
      </c>
      <c r="H10" s="31">
        <f>L10-40</f>
        <v>46316</v>
      </c>
      <c r="I10" s="30">
        <f>K10</f>
        <v>8</v>
      </c>
      <c r="J10" s="32">
        <v>46325</v>
      </c>
      <c r="K10" s="33">
        <f>B7-K7-K9</f>
        <v>8</v>
      </c>
      <c r="L10" s="34">
        <v>46356</v>
      </c>
      <c r="M10" s="17"/>
      <c r="N10" s="35">
        <v>1</v>
      </c>
      <c r="O10" s="36">
        <f>B7</f>
        <v>14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14</v>
      </c>
      <c r="F11" s="67"/>
      <c r="G11" s="66">
        <f>SUM(G7:G10)</f>
        <v>14</v>
      </c>
      <c r="H11" s="67"/>
      <c r="I11" s="38"/>
      <c r="J11" s="38"/>
      <c r="K11" s="66">
        <f>SUM(K7:K10)</f>
        <v>14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76</v>
      </c>
      <c r="B7" s="68">
        <v>16</v>
      </c>
      <c r="C7" s="70" t="s">
        <v>17</v>
      </c>
      <c r="D7" s="16">
        <v>46121</v>
      </c>
      <c r="E7" s="15">
        <f>ROUNDUP(B7*50%,0)</f>
        <v>8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8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5</v>
      </c>
      <c r="H9" s="24">
        <f>L9-40</f>
        <v>46255</v>
      </c>
      <c r="I9" s="44">
        <f>K9</f>
        <v>5</v>
      </c>
      <c r="J9" s="24">
        <f>WORKDAY(H9,7)</f>
        <v>46266</v>
      </c>
      <c r="K9" s="44">
        <f>ROUNDUP(B7*40%-K7,0)</f>
        <v>5</v>
      </c>
      <c r="L9" s="25">
        <v>46295</v>
      </c>
      <c r="M9" s="17"/>
      <c r="N9" s="43">
        <v>0.4</v>
      </c>
      <c r="O9" s="44">
        <f>ROUNDUP(B7*40%,0)</f>
        <v>7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9</v>
      </c>
      <c r="H10" s="31">
        <f>L10-40</f>
        <v>46316</v>
      </c>
      <c r="I10" s="30">
        <f>K10</f>
        <v>9</v>
      </c>
      <c r="J10" s="32">
        <v>46325</v>
      </c>
      <c r="K10" s="33">
        <f>B7-K7-K9</f>
        <v>9</v>
      </c>
      <c r="L10" s="34">
        <v>46356</v>
      </c>
      <c r="M10" s="17"/>
      <c r="N10" s="35">
        <v>1</v>
      </c>
      <c r="O10" s="36">
        <f>B7</f>
        <v>16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16</v>
      </c>
      <c r="F11" s="67"/>
      <c r="G11" s="66">
        <f>SUM(G7:G10)</f>
        <v>16</v>
      </c>
      <c r="H11" s="67"/>
      <c r="I11" s="38"/>
      <c r="J11" s="38"/>
      <c r="K11" s="66">
        <f>SUM(K7:K10)</f>
        <v>16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93" t="s">
        <v>76</v>
      </c>
      <c r="B19" s="68">
        <v>12</v>
      </c>
      <c r="C19" s="21" t="s">
        <v>34</v>
      </c>
      <c r="D19" s="16">
        <v>46093</v>
      </c>
      <c r="E19" s="15">
        <f>B19</f>
        <v>12</v>
      </c>
      <c r="F19" s="16">
        <v>46112</v>
      </c>
      <c r="G19" s="15">
        <f>B19</f>
        <v>12</v>
      </c>
      <c r="H19" s="16">
        <f>L20-40</f>
        <v>46194</v>
      </c>
      <c r="I19" s="40">
        <f>B19</f>
        <v>12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12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12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12</v>
      </c>
      <c r="F21" s="67"/>
      <c r="G21" s="66">
        <f>SUM(G19:G20)</f>
        <v>12</v>
      </c>
      <c r="H21" s="67"/>
      <c r="I21" s="66">
        <f>SUM(I19:I20)</f>
        <v>12</v>
      </c>
      <c r="J21" s="67"/>
      <c r="K21" s="66">
        <f>SUM(K19:K20)</f>
        <v>12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77</v>
      </c>
      <c r="B7" s="68">
        <v>8</v>
      </c>
      <c r="C7" s="70" t="s">
        <v>17</v>
      </c>
      <c r="D7" s="16">
        <v>46121</v>
      </c>
      <c r="E7" s="15">
        <f>ROUNDUP(B7*50%,0)</f>
        <v>4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4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3</v>
      </c>
      <c r="H9" s="24">
        <f>L9-40</f>
        <v>46255</v>
      </c>
      <c r="I9" s="44">
        <f>K9</f>
        <v>3</v>
      </c>
      <c r="J9" s="24">
        <f>WORKDAY(H9,7)</f>
        <v>46266</v>
      </c>
      <c r="K9" s="44">
        <f>ROUNDUP(B7*40%-K7,0)</f>
        <v>3</v>
      </c>
      <c r="L9" s="25">
        <v>46295</v>
      </c>
      <c r="M9" s="17"/>
      <c r="N9" s="43">
        <v>0.4</v>
      </c>
      <c r="O9" s="44">
        <f>ROUNDUP(B7*40%,0)</f>
        <v>4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4</v>
      </c>
      <c r="H10" s="31">
        <f>L10-40</f>
        <v>46316</v>
      </c>
      <c r="I10" s="30">
        <f>K10</f>
        <v>4</v>
      </c>
      <c r="J10" s="32">
        <v>46325</v>
      </c>
      <c r="K10" s="33">
        <f>B7-K7-K9</f>
        <v>4</v>
      </c>
      <c r="L10" s="34">
        <v>46356</v>
      </c>
      <c r="M10" s="17"/>
      <c r="N10" s="35">
        <v>1</v>
      </c>
      <c r="O10" s="36">
        <f>B7</f>
        <v>8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8</v>
      </c>
      <c r="F11" s="67"/>
      <c r="G11" s="66">
        <f>SUM(G7:G10)</f>
        <v>8</v>
      </c>
      <c r="H11" s="67"/>
      <c r="I11" s="38"/>
      <c r="J11" s="38"/>
      <c r="K11" s="66">
        <f>SUM(K7:K10)</f>
        <v>8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78</v>
      </c>
      <c r="B7" s="68">
        <v>25</v>
      </c>
      <c r="C7" s="70" t="s">
        <v>17</v>
      </c>
      <c r="D7" s="16">
        <v>46121</v>
      </c>
      <c r="E7" s="15">
        <f>ROUNDUP(B7*50%,0)</f>
        <v>13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12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7</v>
      </c>
      <c r="H9" s="24">
        <f>L9-40</f>
        <v>46255</v>
      </c>
      <c r="I9" s="44">
        <f>K9</f>
        <v>7</v>
      </c>
      <c r="J9" s="24">
        <f>WORKDAY(H9,7)</f>
        <v>46266</v>
      </c>
      <c r="K9" s="44">
        <f>ROUNDUP(B7*40%-K7,0)</f>
        <v>7</v>
      </c>
      <c r="L9" s="25">
        <v>46295</v>
      </c>
      <c r="M9" s="17"/>
      <c r="N9" s="43">
        <v>0.4</v>
      </c>
      <c r="O9" s="44">
        <f>ROUNDUP(B7*40%,0)</f>
        <v>10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15</v>
      </c>
      <c r="H10" s="31">
        <f>L10-40</f>
        <v>46316</v>
      </c>
      <c r="I10" s="30">
        <f>K10</f>
        <v>15</v>
      </c>
      <c r="J10" s="32">
        <v>46325</v>
      </c>
      <c r="K10" s="33">
        <f>B7-K7-K9</f>
        <v>15</v>
      </c>
      <c r="L10" s="34">
        <v>46356</v>
      </c>
      <c r="M10" s="17"/>
      <c r="N10" s="35">
        <v>1</v>
      </c>
      <c r="O10" s="36">
        <f>B7</f>
        <v>25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25</v>
      </c>
      <c r="F11" s="67"/>
      <c r="G11" s="66">
        <f>SUM(G7:G10)</f>
        <v>25</v>
      </c>
      <c r="H11" s="67"/>
      <c r="I11" s="38"/>
      <c r="J11" s="38"/>
      <c r="K11" s="66">
        <f>SUM(K7:K10)</f>
        <v>25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79</v>
      </c>
      <c r="B7" s="68">
        <v>15</v>
      </c>
      <c r="C7" s="70" t="s">
        <v>17</v>
      </c>
      <c r="D7" s="16">
        <v>46121</v>
      </c>
      <c r="E7" s="15">
        <f>ROUNDUP(B7*50%,0)</f>
        <v>8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7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9</v>
      </c>
      <c r="H10" s="31">
        <f>L10-40</f>
        <v>46316</v>
      </c>
      <c r="I10" s="30">
        <f>K10</f>
        <v>9</v>
      </c>
      <c r="J10" s="32">
        <v>46325</v>
      </c>
      <c r="K10" s="33">
        <f>B7-K7-K9</f>
        <v>9</v>
      </c>
      <c r="L10" s="34">
        <v>46356</v>
      </c>
      <c r="M10" s="17"/>
      <c r="N10" s="35">
        <v>1</v>
      </c>
      <c r="O10" s="36">
        <f>B7</f>
        <v>15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15</v>
      </c>
      <c r="F11" s="67"/>
      <c r="G11" s="66">
        <f>SUM(G7:G10)</f>
        <v>15</v>
      </c>
      <c r="H11" s="67"/>
      <c r="I11" s="38"/>
      <c r="J11" s="38"/>
      <c r="K11" s="66">
        <f>SUM(K7:K10)</f>
        <v>15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opLeftCell="A3" zoomScale="70" zoomScaleNormal="70" workbookViewId="0">
      <selection activeCell="K9" sqref="K9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80</v>
      </c>
      <c r="B7" s="68">
        <v>3</v>
      </c>
      <c r="C7" s="70" t="s">
        <v>17</v>
      </c>
      <c r="D7" s="16">
        <v>46121</v>
      </c>
      <c r="E7" s="15">
        <f>ROUNDUP(B7*50%,0)</f>
        <v>2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1</v>
      </c>
      <c r="H9" s="24">
        <f>L9-40</f>
        <v>46255</v>
      </c>
      <c r="I9" s="44">
        <f>K9</f>
        <v>1</v>
      </c>
      <c r="J9" s="24">
        <f>WORKDAY(H9,7)</f>
        <v>46266</v>
      </c>
      <c r="K9" s="44">
        <f>ROUNDUP(B7*40%-K7,0)</f>
        <v>1</v>
      </c>
      <c r="L9" s="25">
        <v>46295</v>
      </c>
      <c r="M9" s="17"/>
      <c r="N9" s="43">
        <v>0.4</v>
      </c>
      <c r="O9" s="44">
        <f>ROUNDUP(B7*40%,0)</f>
        <v>2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</v>
      </c>
      <c r="H10" s="31">
        <f>L10-40</f>
        <v>46316</v>
      </c>
      <c r="I10" s="30">
        <f>K10</f>
        <v>1</v>
      </c>
      <c r="J10" s="32">
        <v>46325</v>
      </c>
      <c r="K10" s="33">
        <f>B7-K7-K9</f>
        <v>1</v>
      </c>
      <c r="L10" s="34">
        <v>46356</v>
      </c>
      <c r="M10" s="17"/>
      <c r="N10" s="35">
        <v>1</v>
      </c>
      <c r="O10" s="36">
        <f>B7</f>
        <v>3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3</v>
      </c>
      <c r="F11" s="67"/>
      <c r="G11" s="66">
        <f>SUM(G7:G10)</f>
        <v>3</v>
      </c>
      <c r="H11" s="67"/>
      <c r="I11" s="38"/>
      <c r="J11" s="38"/>
      <c r="K11" s="66">
        <f>SUM(K7:K10)</f>
        <v>3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  <row r="15" spans="1:18" ht="87.75" customHeight="1">
      <c r="A15" s="72" t="s">
        <v>30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5"/>
      <c r="Q15" s="73" t="s">
        <v>2</v>
      </c>
      <c r="R15" s="74"/>
    </row>
    <row r="16" spans="1:18" s="8" customFormat="1" ht="77.25" customHeight="1">
      <c r="A16" s="75" t="s">
        <v>3</v>
      </c>
      <c r="B16" s="76" t="s">
        <v>4</v>
      </c>
      <c r="C16" s="78" t="s">
        <v>5</v>
      </c>
      <c r="D16" s="6" t="s">
        <v>6</v>
      </c>
      <c r="E16" s="80" t="s">
        <v>31</v>
      </c>
      <c r="F16" s="81"/>
      <c r="G16" s="80" t="s">
        <v>32</v>
      </c>
      <c r="H16" s="81"/>
      <c r="I16" s="80" t="s">
        <v>9</v>
      </c>
      <c r="J16" s="81"/>
      <c r="K16" s="80" t="s">
        <v>33</v>
      </c>
      <c r="L16" s="81"/>
      <c r="M16" s="7"/>
      <c r="N16" s="82" t="s">
        <v>11</v>
      </c>
      <c r="O16" s="82" t="s">
        <v>12</v>
      </c>
      <c r="Q16" s="83" t="s">
        <v>13</v>
      </c>
      <c r="R16" s="83" t="s">
        <v>14</v>
      </c>
    </row>
    <row r="17" spans="1:18" s="8" customFormat="1">
      <c r="A17" s="75"/>
      <c r="B17" s="77"/>
      <c r="C17" s="79"/>
      <c r="D17" s="9" t="s">
        <v>15</v>
      </c>
      <c r="E17" s="10" t="s">
        <v>12</v>
      </c>
      <c r="F17" s="10" t="s">
        <v>16</v>
      </c>
      <c r="G17" s="10" t="s">
        <v>12</v>
      </c>
      <c r="H17" s="10" t="s">
        <v>16</v>
      </c>
      <c r="I17" s="10"/>
      <c r="J17" s="10"/>
      <c r="K17" s="10" t="s">
        <v>12</v>
      </c>
      <c r="L17" s="10" t="s">
        <v>16</v>
      </c>
      <c r="M17" s="4"/>
      <c r="N17" s="82"/>
      <c r="O17" s="82"/>
      <c r="Q17" s="83"/>
      <c r="R17" s="83"/>
    </row>
    <row r="18" spans="1:18" s="14" customFormat="1" ht="11.25">
      <c r="A18" s="11">
        <v>1</v>
      </c>
      <c r="B18" s="12">
        <v>2</v>
      </c>
      <c r="C18" s="11">
        <v>3</v>
      </c>
      <c r="D18" s="12">
        <v>4</v>
      </c>
      <c r="E18" s="11">
        <v>5</v>
      </c>
      <c r="F18" s="12">
        <v>6</v>
      </c>
      <c r="G18" s="11">
        <v>7</v>
      </c>
      <c r="H18" s="12">
        <v>8</v>
      </c>
      <c r="I18" s="11">
        <v>9</v>
      </c>
      <c r="J18" s="12">
        <v>10</v>
      </c>
      <c r="K18" s="11">
        <v>11</v>
      </c>
      <c r="L18" s="12">
        <v>12</v>
      </c>
      <c r="M18" s="13"/>
      <c r="N18" s="82"/>
      <c r="O18" s="82"/>
      <c r="Q18" s="83"/>
      <c r="R18" s="83"/>
    </row>
    <row r="19" spans="1:18" s="18" customFormat="1" ht="75">
      <c r="A19" s="93" t="s">
        <v>80</v>
      </c>
      <c r="B19" s="68">
        <v>4</v>
      </c>
      <c r="C19" s="21" t="s">
        <v>34</v>
      </c>
      <c r="D19" s="16">
        <v>46093</v>
      </c>
      <c r="E19" s="15">
        <f>B19</f>
        <v>4</v>
      </c>
      <c r="F19" s="16">
        <v>46112</v>
      </c>
      <c r="G19" s="15">
        <f>B19</f>
        <v>4</v>
      </c>
      <c r="H19" s="16">
        <f>L20-40</f>
        <v>46194</v>
      </c>
      <c r="I19" s="40">
        <f>B19</f>
        <v>4</v>
      </c>
      <c r="J19" s="41">
        <v>46203</v>
      </c>
      <c r="K19" s="42" t="s">
        <v>23</v>
      </c>
      <c r="L19" s="23" t="s">
        <v>23</v>
      </c>
      <c r="M19" s="17"/>
      <c r="N19" s="88">
        <v>1</v>
      </c>
      <c r="O19" s="89">
        <f>B19</f>
        <v>4</v>
      </c>
      <c r="Q19" s="19" t="s">
        <v>35</v>
      </c>
      <c r="R19" s="19" t="s">
        <v>36</v>
      </c>
    </row>
    <row r="20" spans="1:18" s="27" customFormat="1" ht="56.25">
      <c r="A20" s="69"/>
      <c r="B20" s="69"/>
      <c r="C20" s="21" t="s">
        <v>37</v>
      </c>
      <c r="D20" s="21" t="s">
        <v>23</v>
      </c>
      <c r="E20" s="42" t="s">
        <v>23</v>
      </c>
      <c r="F20" s="23" t="s">
        <v>23</v>
      </c>
      <c r="G20" s="42" t="s">
        <v>23</v>
      </c>
      <c r="H20" s="23" t="s">
        <v>23</v>
      </c>
      <c r="I20" s="42" t="s">
        <v>23</v>
      </c>
      <c r="J20" s="23" t="s">
        <v>23</v>
      </c>
      <c r="K20" s="45">
        <f>B19</f>
        <v>4</v>
      </c>
      <c r="L20" s="46">
        <v>46234</v>
      </c>
      <c r="M20" s="17"/>
      <c r="N20" s="88"/>
      <c r="O20" s="89"/>
      <c r="Q20" s="19" t="s">
        <v>38</v>
      </c>
      <c r="R20" s="19" t="s">
        <v>39</v>
      </c>
    </row>
    <row r="21" spans="1:18">
      <c r="A21" s="64" t="s">
        <v>29</v>
      </c>
      <c r="B21" s="65"/>
      <c r="C21" s="65"/>
      <c r="D21" s="37"/>
      <c r="E21" s="66">
        <f>SUM(E19:E20)</f>
        <v>4</v>
      </c>
      <c r="F21" s="67"/>
      <c r="G21" s="66">
        <f>SUM(G19:G20)</f>
        <v>4</v>
      </c>
      <c r="H21" s="67"/>
      <c r="I21" s="66">
        <f>SUM(I19:I20)</f>
        <v>4</v>
      </c>
      <c r="J21" s="67"/>
      <c r="K21" s="66">
        <f>SUM(K19:K20)</f>
        <v>4</v>
      </c>
      <c r="L21" s="67"/>
      <c r="M21" s="8"/>
    </row>
    <row r="23" spans="1:18" s="49" customFormat="1" ht="26.25" customHeight="1">
      <c r="A23" s="51" t="s">
        <v>40</v>
      </c>
      <c r="B23" s="51"/>
      <c r="C23" s="52" t="s">
        <v>41</v>
      </c>
      <c r="D23" s="84"/>
      <c r="E23" s="84"/>
      <c r="F23" s="53"/>
      <c r="G23" s="85" t="s">
        <v>42</v>
      </c>
      <c r="H23" s="86"/>
      <c r="I23" s="86"/>
      <c r="J23" s="86"/>
      <c r="K23" s="86"/>
      <c r="L23" s="87"/>
      <c r="M23" s="47"/>
      <c r="N23" s="48"/>
      <c r="O23" s="48"/>
      <c r="Q23" s="50" t="s">
        <v>44</v>
      </c>
    </row>
  </sheetData>
  <autoFilter ref="A5:C11"/>
  <mergeCells count="57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K11:L11"/>
    <mergeCell ref="O4:O6"/>
    <mergeCell ref="Q15:R15"/>
    <mergeCell ref="K7:K8"/>
    <mergeCell ref="L7:L8"/>
    <mergeCell ref="N7:N8"/>
    <mergeCell ref="O7:O8"/>
    <mergeCell ref="A13:B13"/>
    <mergeCell ref="C13:D13"/>
    <mergeCell ref="E13:G13"/>
    <mergeCell ref="H13:L13"/>
    <mergeCell ref="A15:L15"/>
    <mergeCell ref="O16:O18"/>
    <mergeCell ref="Q16:Q18"/>
    <mergeCell ref="R16:R18"/>
    <mergeCell ref="A19:A20"/>
    <mergeCell ref="B19:B20"/>
    <mergeCell ref="N19:N20"/>
    <mergeCell ref="O19:O20"/>
    <mergeCell ref="A16:A17"/>
    <mergeCell ref="B16:B17"/>
    <mergeCell ref="C16:C17"/>
    <mergeCell ref="E16:F16"/>
    <mergeCell ref="G16:H16"/>
    <mergeCell ref="I16:J16"/>
    <mergeCell ref="A23:B23"/>
    <mergeCell ref="C23:F23"/>
    <mergeCell ref="G23:L23"/>
    <mergeCell ref="K16:L16"/>
    <mergeCell ref="N16:N18"/>
    <mergeCell ref="A21:C21"/>
    <mergeCell ref="E21:F21"/>
    <mergeCell ref="G21:H21"/>
    <mergeCell ref="I21:J21"/>
    <mergeCell ref="K21:L21"/>
  </mergeCells>
  <hyperlinks>
    <hyperlink ref="Q13" r:id="rId1"/>
    <hyperlink ref="Q23" r:id="rId2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81</v>
      </c>
      <c r="B7" s="68">
        <v>14</v>
      </c>
      <c r="C7" s="70" t="s">
        <v>17</v>
      </c>
      <c r="D7" s="16">
        <v>46121</v>
      </c>
      <c r="E7" s="15">
        <f>ROUNDUP(B7*50%,0)</f>
        <v>7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7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4</v>
      </c>
      <c r="H9" s="24">
        <f>L9-40</f>
        <v>46255</v>
      </c>
      <c r="I9" s="44">
        <f>K9</f>
        <v>4</v>
      </c>
      <c r="J9" s="24">
        <f>WORKDAY(H9,7)</f>
        <v>46266</v>
      </c>
      <c r="K9" s="44">
        <f>ROUNDUP(B7*40%-K7,0)</f>
        <v>4</v>
      </c>
      <c r="L9" s="25">
        <v>46295</v>
      </c>
      <c r="M9" s="17"/>
      <c r="N9" s="43">
        <v>0.4</v>
      </c>
      <c r="O9" s="44">
        <f>ROUNDUP(B7*40%,0)</f>
        <v>6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8</v>
      </c>
      <c r="H10" s="31">
        <f>L10-40</f>
        <v>46316</v>
      </c>
      <c r="I10" s="30">
        <f>K10</f>
        <v>8</v>
      </c>
      <c r="J10" s="32">
        <v>46325</v>
      </c>
      <c r="K10" s="33">
        <f>B7-K7-K9</f>
        <v>8</v>
      </c>
      <c r="L10" s="34">
        <v>46356</v>
      </c>
      <c r="M10" s="17"/>
      <c r="N10" s="35">
        <v>1</v>
      </c>
      <c r="O10" s="36">
        <f>B7</f>
        <v>14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14</v>
      </c>
      <c r="F11" s="67"/>
      <c r="G11" s="66">
        <f>SUM(G7:G10)</f>
        <v>14</v>
      </c>
      <c r="H11" s="67"/>
      <c r="I11" s="38"/>
      <c r="J11" s="38"/>
      <c r="K11" s="66">
        <f>SUM(K7:K10)</f>
        <v>14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82</v>
      </c>
      <c r="B7" s="68">
        <v>24</v>
      </c>
      <c r="C7" s="70" t="s">
        <v>17</v>
      </c>
      <c r="D7" s="16">
        <v>46121</v>
      </c>
      <c r="E7" s="15">
        <f>ROUNDUP(B7*50%,0)</f>
        <v>12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12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7</v>
      </c>
      <c r="H9" s="24">
        <f>L9-40</f>
        <v>46255</v>
      </c>
      <c r="I9" s="44">
        <f>K9</f>
        <v>7</v>
      </c>
      <c r="J9" s="24">
        <f>WORKDAY(H9,7)</f>
        <v>46266</v>
      </c>
      <c r="K9" s="44">
        <f>ROUNDUP(B7*40%-K7,0)</f>
        <v>7</v>
      </c>
      <c r="L9" s="25">
        <v>46295</v>
      </c>
      <c r="M9" s="17"/>
      <c r="N9" s="43">
        <v>0.4</v>
      </c>
      <c r="O9" s="44">
        <f>ROUNDUP(B7*40%,0)</f>
        <v>10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14</v>
      </c>
      <c r="H10" s="31">
        <f>L10-40</f>
        <v>46316</v>
      </c>
      <c r="I10" s="30">
        <f>K10</f>
        <v>14</v>
      </c>
      <c r="J10" s="32">
        <v>46325</v>
      </c>
      <c r="K10" s="33">
        <f>B7-K7-K9</f>
        <v>14</v>
      </c>
      <c r="L10" s="34">
        <v>46356</v>
      </c>
      <c r="M10" s="17"/>
      <c r="N10" s="35">
        <v>1</v>
      </c>
      <c r="O10" s="36">
        <f>B7</f>
        <v>24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24</v>
      </c>
      <c r="F11" s="67"/>
      <c r="G11" s="66">
        <f>SUM(G7:G10)</f>
        <v>24</v>
      </c>
      <c r="H11" s="67"/>
      <c r="I11" s="38"/>
      <c r="J11" s="38"/>
      <c r="K11" s="66">
        <f>SUM(K7:K10)</f>
        <v>24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83</v>
      </c>
      <c r="B7" s="68">
        <v>28</v>
      </c>
      <c r="C7" s="70" t="s">
        <v>17</v>
      </c>
      <c r="D7" s="16">
        <v>46121</v>
      </c>
      <c r="E7" s="15">
        <f>ROUNDUP(B7*50%,0)</f>
        <v>14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14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9</v>
      </c>
      <c r="H9" s="24">
        <f>L9-40</f>
        <v>46255</v>
      </c>
      <c r="I9" s="44">
        <f>K9</f>
        <v>9</v>
      </c>
      <c r="J9" s="24">
        <f>WORKDAY(H9,7)</f>
        <v>46266</v>
      </c>
      <c r="K9" s="44">
        <f>ROUNDUP(B7*40%-K7,0)</f>
        <v>9</v>
      </c>
      <c r="L9" s="25">
        <v>46295</v>
      </c>
      <c r="M9" s="17"/>
      <c r="N9" s="43">
        <v>0.4</v>
      </c>
      <c r="O9" s="44">
        <f>ROUNDUP(B7*40%,0)</f>
        <v>12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16</v>
      </c>
      <c r="H10" s="31">
        <f>L10-40</f>
        <v>46316</v>
      </c>
      <c r="I10" s="30">
        <f>K10</f>
        <v>16</v>
      </c>
      <c r="J10" s="32">
        <v>46325</v>
      </c>
      <c r="K10" s="33">
        <f>B7-K7-K9</f>
        <v>16</v>
      </c>
      <c r="L10" s="34">
        <v>46356</v>
      </c>
      <c r="M10" s="17"/>
      <c r="N10" s="35">
        <v>1</v>
      </c>
      <c r="O10" s="36">
        <f>B7</f>
        <v>28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28</v>
      </c>
      <c r="F11" s="67"/>
      <c r="G11" s="66">
        <f>SUM(G7:G10)</f>
        <v>28</v>
      </c>
      <c r="H11" s="67"/>
      <c r="I11" s="38"/>
      <c r="J11" s="38"/>
      <c r="K11" s="66">
        <f>SUM(K7:K10)</f>
        <v>28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84</v>
      </c>
      <c r="B7" s="68">
        <v>26</v>
      </c>
      <c r="C7" s="70" t="s">
        <v>17</v>
      </c>
      <c r="D7" s="16">
        <v>46121</v>
      </c>
      <c r="E7" s="15">
        <f>ROUNDUP(B7*50%,0)</f>
        <v>13</v>
      </c>
      <c r="F7" s="16">
        <f>H7-21</f>
        <v>46142</v>
      </c>
      <c r="G7" s="58">
        <f>K7</f>
        <v>3</v>
      </c>
      <c r="H7" s="60">
        <f>L7-40</f>
        <v>46163</v>
      </c>
      <c r="I7" s="58">
        <f>K7</f>
        <v>3</v>
      </c>
      <c r="J7" s="60">
        <f>WORKDAY(H7,7)</f>
        <v>46174</v>
      </c>
      <c r="K7" s="58">
        <f>ROUNDUP(B7*10%,0)</f>
        <v>3</v>
      </c>
      <c r="L7" s="60">
        <v>46203</v>
      </c>
      <c r="M7" s="17"/>
      <c r="N7" s="62">
        <v>0.1</v>
      </c>
      <c r="O7" s="58">
        <f>ROUNDUP(B7*10%,0)</f>
        <v>3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13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8</v>
      </c>
      <c r="H9" s="24">
        <f>L9-40</f>
        <v>46255</v>
      </c>
      <c r="I9" s="44">
        <f>K9</f>
        <v>8</v>
      </c>
      <c r="J9" s="24">
        <f>WORKDAY(H9,7)</f>
        <v>46266</v>
      </c>
      <c r="K9" s="44">
        <f>ROUNDUP(B7*40%-K7,0)</f>
        <v>8</v>
      </c>
      <c r="L9" s="25">
        <v>46295</v>
      </c>
      <c r="M9" s="17"/>
      <c r="N9" s="43">
        <v>0.4</v>
      </c>
      <c r="O9" s="44">
        <f>ROUNDUP(B7*40%,0)</f>
        <v>11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15</v>
      </c>
      <c r="H10" s="31">
        <f>L10-40</f>
        <v>46316</v>
      </c>
      <c r="I10" s="30">
        <f>K10</f>
        <v>15</v>
      </c>
      <c r="J10" s="32">
        <v>46325</v>
      </c>
      <c r="K10" s="33">
        <f>B7-K7-K9</f>
        <v>15</v>
      </c>
      <c r="L10" s="34">
        <v>46356</v>
      </c>
      <c r="M10" s="17"/>
      <c r="N10" s="35">
        <v>1</v>
      </c>
      <c r="O10" s="36">
        <f>B7</f>
        <v>26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26</v>
      </c>
      <c r="F11" s="67"/>
      <c r="G11" s="66">
        <f>SUM(G7:G10)</f>
        <v>26</v>
      </c>
      <c r="H11" s="67"/>
      <c r="I11" s="38"/>
      <c r="J11" s="38"/>
      <c r="K11" s="66">
        <f>SUM(K7:K10)</f>
        <v>26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85</v>
      </c>
      <c r="B7" s="68">
        <v>16</v>
      </c>
      <c r="C7" s="70" t="s">
        <v>17</v>
      </c>
      <c r="D7" s="16">
        <v>46121</v>
      </c>
      <c r="E7" s="15">
        <f>ROUNDUP(B7*50%,0)</f>
        <v>8</v>
      </c>
      <c r="F7" s="16">
        <f>H7-21</f>
        <v>46142</v>
      </c>
      <c r="G7" s="58">
        <f>K7</f>
        <v>2</v>
      </c>
      <c r="H7" s="60">
        <f>L7-40</f>
        <v>46163</v>
      </c>
      <c r="I7" s="58">
        <f>K7</f>
        <v>2</v>
      </c>
      <c r="J7" s="60">
        <f>WORKDAY(H7,7)</f>
        <v>46174</v>
      </c>
      <c r="K7" s="58">
        <f>ROUNDUP(B7*10%,0)</f>
        <v>2</v>
      </c>
      <c r="L7" s="60">
        <v>46203</v>
      </c>
      <c r="M7" s="17"/>
      <c r="N7" s="62">
        <v>0.1</v>
      </c>
      <c r="O7" s="58">
        <f>ROUNDUP(B7*10%,0)</f>
        <v>2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8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5</v>
      </c>
      <c r="H9" s="24">
        <f>L9-40</f>
        <v>46255</v>
      </c>
      <c r="I9" s="44">
        <f>K9</f>
        <v>5</v>
      </c>
      <c r="J9" s="24">
        <f>WORKDAY(H9,7)</f>
        <v>46266</v>
      </c>
      <c r="K9" s="44">
        <f>ROUNDUP(B7*40%-K7,0)</f>
        <v>5</v>
      </c>
      <c r="L9" s="25">
        <v>46295</v>
      </c>
      <c r="M9" s="17"/>
      <c r="N9" s="43">
        <v>0.4</v>
      </c>
      <c r="O9" s="44">
        <f>ROUNDUP(B7*40%,0)</f>
        <v>7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9</v>
      </c>
      <c r="H10" s="31">
        <f>L10-40</f>
        <v>46316</v>
      </c>
      <c r="I10" s="30">
        <f>K10</f>
        <v>9</v>
      </c>
      <c r="J10" s="32">
        <v>46325</v>
      </c>
      <c r="K10" s="33">
        <f>B7-K7-K9</f>
        <v>9</v>
      </c>
      <c r="L10" s="34">
        <v>46356</v>
      </c>
      <c r="M10" s="17"/>
      <c r="N10" s="35">
        <v>1</v>
      </c>
      <c r="O10" s="36">
        <f>B7</f>
        <v>16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16</v>
      </c>
      <c r="F11" s="67"/>
      <c r="G11" s="66">
        <f>SUM(G7:G10)</f>
        <v>16</v>
      </c>
      <c r="H11" s="67"/>
      <c r="I11" s="38"/>
      <c r="J11" s="38"/>
      <c r="K11" s="66">
        <f>SUM(K7:K10)</f>
        <v>16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J10" sqref="J10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86</v>
      </c>
      <c r="B7" s="68">
        <v>10</v>
      </c>
      <c r="C7" s="70" t="s">
        <v>17</v>
      </c>
      <c r="D7" s="16">
        <v>46121</v>
      </c>
      <c r="E7" s="15">
        <f>ROUNDUP(B7*50%,0)</f>
        <v>5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5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3</v>
      </c>
      <c r="H9" s="24">
        <f>L9-40</f>
        <v>46255</v>
      </c>
      <c r="I9" s="44">
        <f>K9</f>
        <v>3</v>
      </c>
      <c r="J9" s="24">
        <f>WORKDAY(H9,7)</f>
        <v>46266</v>
      </c>
      <c r="K9" s="44">
        <f>ROUNDUP(B7*40%-K7,0)</f>
        <v>3</v>
      </c>
      <c r="L9" s="25">
        <v>46295</v>
      </c>
      <c r="M9" s="17"/>
      <c r="N9" s="43">
        <v>0.4</v>
      </c>
      <c r="O9" s="44">
        <f>ROUNDUP(B7*40%,0)</f>
        <v>4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6</v>
      </c>
      <c r="H10" s="31">
        <f>L10-40</f>
        <v>46316</v>
      </c>
      <c r="I10" s="30">
        <f>K10</f>
        <v>6</v>
      </c>
      <c r="J10" s="32">
        <v>46325</v>
      </c>
      <c r="K10" s="33">
        <f>B7-K7-K9</f>
        <v>6</v>
      </c>
      <c r="L10" s="34">
        <v>46356</v>
      </c>
      <c r="M10" s="17"/>
      <c r="N10" s="35">
        <v>1</v>
      </c>
      <c r="O10" s="36">
        <f>B7</f>
        <v>10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10</v>
      </c>
      <c r="F11" s="67"/>
      <c r="G11" s="66">
        <f>SUM(G7:G10)</f>
        <v>10</v>
      </c>
      <c r="H11" s="67"/>
      <c r="I11" s="38"/>
      <c r="J11" s="38"/>
      <c r="K11" s="66">
        <f>SUM(K7:K10)</f>
        <v>10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opLeftCell="A3" zoomScale="70" zoomScaleNormal="70" workbookViewId="0">
      <selection activeCell="K19" sqref="K19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.75" customHeight="1">
      <c r="A3" s="72" t="s">
        <v>30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7.2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31</v>
      </c>
      <c r="F4" s="81"/>
      <c r="G4" s="80" t="s">
        <v>32</v>
      </c>
      <c r="H4" s="81"/>
      <c r="I4" s="80" t="s">
        <v>9</v>
      </c>
      <c r="J4" s="81"/>
      <c r="K4" s="80" t="s">
        <v>33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75">
      <c r="A7" s="93" t="s">
        <v>87</v>
      </c>
      <c r="B7" s="68">
        <v>20</v>
      </c>
      <c r="C7" s="21" t="s">
        <v>34</v>
      </c>
      <c r="D7" s="16">
        <v>46093</v>
      </c>
      <c r="E7" s="15">
        <f>B7</f>
        <v>20</v>
      </c>
      <c r="F7" s="16">
        <v>46112</v>
      </c>
      <c r="G7" s="15">
        <f>B7</f>
        <v>20</v>
      </c>
      <c r="H7" s="16">
        <f>L8-40</f>
        <v>46194</v>
      </c>
      <c r="I7" s="40">
        <f>B7</f>
        <v>20</v>
      </c>
      <c r="J7" s="41">
        <v>46203</v>
      </c>
      <c r="K7" s="42" t="s">
        <v>23</v>
      </c>
      <c r="L7" s="23" t="s">
        <v>23</v>
      </c>
      <c r="M7" s="17"/>
      <c r="N7" s="88">
        <v>1</v>
      </c>
      <c r="O7" s="89">
        <f>B7</f>
        <v>20</v>
      </c>
      <c r="Q7" s="19" t="s">
        <v>35</v>
      </c>
      <c r="R7" s="19" t="s">
        <v>36</v>
      </c>
    </row>
    <row r="8" spans="1:18" s="27" customFormat="1" ht="56.25">
      <c r="A8" s="69"/>
      <c r="B8" s="69"/>
      <c r="C8" s="21" t="s">
        <v>37</v>
      </c>
      <c r="D8" s="21" t="s">
        <v>23</v>
      </c>
      <c r="E8" s="42" t="s">
        <v>23</v>
      </c>
      <c r="F8" s="23" t="s">
        <v>23</v>
      </c>
      <c r="G8" s="42" t="s">
        <v>23</v>
      </c>
      <c r="H8" s="23" t="s">
        <v>23</v>
      </c>
      <c r="I8" s="42" t="s">
        <v>23</v>
      </c>
      <c r="J8" s="23" t="s">
        <v>23</v>
      </c>
      <c r="K8" s="45">
        <f>B7</f>
        <v>20</v>
      </c>
      <c r="L8" s="46">
        <v>46234</v>
      </c>
      <c r="M8" s="17"/>
      <c r="N8" s="88"/>
      <c r="O8" s="89"/>
      <c r="Q8" s="19" t="s">
        <v>38</v>
      </c>
      <c r="R8" s="19" t="s">
        <v>39</v>
      </c>
    </row>
    <row r="9" spans="1:18">
      <c r="A9" s="64" t="s">
        <v>29</v>
      </c>
      <c r="B9" s="65"/>
      <c r="C9" s="65"/>
      <c r="D9" s="37"/>
      <c r="E9" s="66">
        <f>SUM(E7:E8)</f>
        <v>20</v>
      </c>
      <c r="F9" s="67"/>
      <c r="G9" s="66">
        <f>SUM(G7:G8)</f>
        <v>20</v>
      </c>
      <c r="H9" s="67"/>
      <c r="I9" s="66">
        <f>SUM(I7:I8)</f>
        <v>20</v>
      </c>
      <c r="J9" s="67"/>
      <c r="K9" s="66">
        <f>SUM(K7:K8)</f>
        <v>20</v>
      </c>
      <c r="L9" s="67"/>
      <c r="M9" s="8"/>
    </row>
    <row r="11" spans="1:18" s="49" customFormat="1" ht="26.25" customHeight="1">
      <c r="A11" s="51" t="s">
        <v>40</v>
      </c>
      <c r="B11" s="51"/>
      <c r="C11" s="52" t="s">
        <v>41</v>
      </c>
      <c r="D11" s="84"/>
      <c r="E11" s="84"/>
      <c r="F11" s="53"/>
      <c r="G11" s="85" t="s">
        <v>42</v>
      </c>
      <c r="H11" s="86"/>
      <c r="I11" s="86"/>
      <c r="J11" s="86"/>
      <c r="K11" s="86"/>
      <c r="L11" s="87"/>
      <c r="M11" s="47"/>
      <c r="N11" s="48"/>
      <c r="O11" s="48"/>
      <c r="Q11" s="50" t="s">
        <v>44</v>
      </c>
    </row>
  </sheetData>
  <mergeCells count="25">
    <mergeCell ref="Q3:R3"/>
    <mergeCell ref="A3:L3"/>
    <mergeCell ref="O4:O6"/>
    <mergeCell ref="Q4:Q6"/>
    <mergeCell ref="R4:R6"/>
    <mergeCell ref="O7:O8"/>
    <mergeCell ref="A4:A5"/>
    <mergeCell ref="B4:B5"/>
    <mergeCell ref="C4:C5"/>
    <mergeCell ref="E4:F4"/>
    <mergeCell ref="G4:H4"/>
    <mergeCell ref="I4:J4"/>
    <mergeCell ref="A11:B11"/>
    <mergeCell ref="C11:F11"/>
    <mergeCell ref="G11:L11"/>
    <mergeCell ref="K4:L4"/>
    <mergeCell ref="N4:N6"/>
    <mergeCell ref="A9:C9"/>
    <mergeCell ref="E9:F9"/>
    <mergeCell ref="G9:H9"/>
    <mergeCell ref="I9:J9"/>
    <mergeCell ref="K9:L9"/>
    <mergeCell ref="A7:A8"/>
    <mergeCell ref="B7:B8"/>
    <mergeCell ref="N7:N8"/>
  </mergeCells>
  <hyperlinks>
    <hyperlink ref="Q11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opLeftCell="A3" zoomScale="70" zoomScaleNormal="70" workbookViewId="0">
      <selection activeCell="C9" sqref="C9"/>
    </sheetView>
  </sheetViews>
  <sheetFormatPr defaultColWidth="19.140625" defaultRowHeight="18.75"/>
  <cols>
    <col min="1" max="1" width="20" style="1" customWidth="1"/>
    <col min="2" max="2" width="12" style="1" customWidth="1"/>
    <col min="3" max="3" width="44.5703125" style="1" customWidth="1"/>
    <col min="4" max="4" width="15.140625" style="1" customWidth="1"/>
    <col min="5" max="12" width="15.140625" style="2" customWidth="1"/>
    <col min="13" max="13" width="2.5703125" style="2" customWidth="1"/>
    <col min="14" max="14" width="7.42578125" style="4" hidden="1" customWidth="1"/>
    <col min="15" max="15" width="9.42578125" style="4" hidden="1" customWidth="1"/>
    <col min="16" max="16" width="7.28515625" style="2" hidden="1" customWidth="1"/>
    <col min="17" max="17" width="19.140625" style="2" hidden="1" customWidth="1"/>
    <col min="18" max="18" width="39.5703125" style="2" hidden="1" customWidth="1"/>
    <col min="19" max="19" width="19.140625" style="2"/>
    <col min="20" max="20" width="31.140625" style="2" customWidth="1"/>
    <col min="21" max="16384" width="19.140625" style="2"/>
  </cols>
  <sheetData>
    <row r="1" spans="1:18" hidden="1">
      <c r="L1" s="3" t="s">
        <v>0</v>
      </c>
      <c r="M1" s="3"/>
    </row>
    <row r="2" spans="1:18" hidden="1">
      <c r="L2" s="3"/>
      <c r="M2" s="3"/>
    </row>
    <row r="3" spans="1:18" ht="87" customHeight="1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5"/>
      <c r="Q3" s="73" t="s">
        <v>2</v>
      </c>
      <c r="R3" s="74"/>
    </row>
    <row r="4" spans="1:18" s="8" customFormat="1" ht="76.5" customHeight="1">
      <c r="A4" s="75" t="s">
        <v>3</v>
      </c>
      <c r="B4" s="76" t="s">
        <v>4</v>
      </c>
      <c r="C4" s="78" t="s">
        <v>5</v>
      </c>
      <c r="D4" s="6" t="s">
        <v>6</v>
      </c>
      <c r="E4" s="80" t="s">
        <v>7</v>
      </c>
      <c r="F4" s="81"/>
      <c r="G4" s="80" t="s">
        <v>8</v>
      </c>
      <c r="H4" s="81"/>
      <c r="I4" s="80" t="s">
        <v>9</v>
      </c>
      <c r="J4" s="81"/>
      <c r="K4" s="80" t="s">
        <v>10</v>
      </c>
      <c r="L4" s="81"/>
      <c r="M4" s="7"/>
      <c r="N4" s="82" t="s">
        <v>11</v>
      </c>
      <c r="O4" s="82" t="s">
        <v>12</v>
      </c>
      <c r="Q4" s="83" t="s">
        <v>13</v>
      </c>
      <c r="R4" s="83" t="s">
        <v>14</v>
      </c>
    </row>
    <row r="5" spans="1:18" s="8" customFormat="1">
      <c r="A5" s="75"/>
      <c r="B5" s="77"/>
      <c r="C5" s="79"/>
      <c r="D5" s="9" t="s">
        <v>15</v>
      </c>
      <c r="E5" s="10" t="s">
        <v>12</v>
      </c>
      <c r="F5" s="10" t="s">
        <v>16</v>
      </c>
      <c r="G5" s="10" t="s">
        <v>12</v>
      </c>
      <c r="H5" s="10" t="s">
        <v>16</v>
      </c>
      <c r="I5" s="10"/>
      <c r="J5" s="10"/>
      <c r="K5" s="10" t="s">
        <v>12</v>
      </c>
      <c r="L5" s="10" t="s">
        <v>16</v>
      </c>
      <c r="M5" s="4"/>
      <c r="N5" s="82"/>
      <c r="O5" s="82"/>
      <c r="Q5" s="83"/>
      <c r="R5" s="83"/>
    </row>
    <row r="6" spans="1:18" s="14" customFormat="1" ht="11.25">
      <c r="A6" s="11">
        <v>1</v>
      </c>
      <c r="B6" s="12">
        <v>2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>
        <v>10</v>
      </c>
      <c r="K6" s="11">
        <v>11</v>
      </c>
      <c r="L6" s="12">
        <v>12</v>
      </c>
      <c r="M6" s="13"/>
      <c r="N6" s="82"/>
      <c r="O6" s="82"/>
      <c r="Q6" s="83"/>
      <c r="R6" s="83"/>
    </row>
    <row r="7" spans="1:18" s="18" customFormat="1" ht="48.75" customHeight="1">
      <c r="A7" s="93" t="s">
        <v>88</v>
      </c>
      <c r="B7" s="68">
        <v>6</v>
      </c>
      <c r="C7" s="70" t="s">
        <v>17</v>
      </c>
      <c r="D7" s="16">
        <v>46121</v>
      </c>
      <c r="E7" s="15">
        <f>ROUNDUP(B7*50%,0)</f>
        <v>3</v>
      </c>
      <c r="F7" s="16">
        <f>H7-21</f>
        <v>46142</v>
      </c>
      <c r="G7" s="58">
        <f>K7</f>
        <v>1</v>
      </c>
      <c r="H7" s="60">
        <f>L7-40</f>
        <v>46163</v>
      </c>
      <c r="I7" s="58">
        <f>K7</f>
        <v>1</v>
      </c>
      <c r="J7" s="60">
        <f>WORKDAY(H7,7)</f>
        <v>46174</v>
      </c>
      <c r="K7" s="58">
        <f>ROUNDUP(B7*10%,0)</f>
        <v>1</v>
      </c>
      <c r="L7" s="60">
        <v>46203</v>
      </c>
      <c r="M7" s="17"/>
      <c r="N7" s="62">
        <v>0.1</v>
      </c>
      <c r="O7" s="58">
        <f>ROUNDUP(B7*10%,0)</f>
        <v>1</v>
      </c>
      <c r="Q7" s="19" t="s">
        <v>18</v>
      </c>
      <c r="R7" s="19" t="s">
        <v>19</v>
      </c>
    </row>
    <row r="8" spans="1:18" s="18" customFormat="1" ht="48.75" customHeight="1">
      <c r="A8" s="69"/>
      <c r="B8" s="69"/>
      <c r="C8" s="71"/>
      <c r="D8" s="16">
        <v>46183</v>
      </c>
      <c r="E8" s="15">
        <f>B7-E7</f>
        <v>3</v>
      </c>
      <c r="F8" s="16">
        <v>46203</v>
      </c>
      <c r="G8" s="59"/>
      <c r="H8" s="61"/>
      <c r="I8" s="59"/>
      <c r="J8" s="61"/>
      <c r="K8" s="59"/>
      <c r="L8" s="61"/>
      <c r="M8" s="17"/>
      <c r="N8" s="63"/>
      <c r="O8" s="59"/>
      <c r="Q8" s="19" t="s">
        <v>20</v>
      </c>
      <c r="R8" s="19" t="s">
        <v>21</v>
      </c>
    </row>
    <row r="9" spans="1:18" s="27" customFormat="1" ht="59.25" customHeight="1">
      <c r="A9" s="69"/>
      <c r="B9" s="69"/>
      <c r="C9" s="20" t="s">
        <v>22</v>
      </c>
      <c r="D9" s="21"/>
      <c r="E9" s="22" t="s">
        <v>23</v>
      </c>
      <c r="F9" s="23" t="s">
        <v>23</v>
      </c>
      <c r="G9" s="44">
        <f>K9</f>
        <v>2</v>
      </c>
      <c r="H9" s="24">
        <f>L9-40</f>
        <v>46255</v>
      </c>
      <c r="I9" s="44">
        <f>K9</f>
        <v>2</v>
      </c>
      <c r="J9" s="24">
        <f>WORKDAY(H9,7)</f>
        <v>46266</v>
      </c>
      <c r="K9" s="44">
        <f>ROUNDUP(B7*40%-K7,0)</f>
        <v>2</v>
      </c>
      <c r="L9" s="25">
        <v>46295</v>
      </c>
      <c r="M9" s="17"/>
      <c r="N9" s="43">
        <v>0.4</v>
      </c>
      <c r="O9" s="44">
        <f>ROUNDUP(B7*40%,0)</f>
        <v>3</v>
      </c>
      <c r="P9" s="26"/>
      <c r="Q9" s="19" t="s">
        <v>24</v>
      </c>
      <c r="R9" s="19" t="s">
        <v>25</v>
      </c>
    </row>
    <row r="10" spans="1:18" s="27" customFormat="1" ht="64.5" customHeight="1">
      <c r="A10" s="69"/>
      <c r="B10" s="69"/>
      <c r="C10" s="20" t="s">
        <v>26</v>
      </c>
      <c r="D10" s="21"/>
      <c r="E10" s="28" t="s">
        <v>23</v>
      </c>
      <c r="F10" s="29" t="s">
        <v>23</v>
      </c>
      <c r="G10" s="30">
        <f>K10</f>
        <v>3</v>
      </c>
      <c r="H10" s="31">
        <f>L10-40</f>
        <v>46316</v>
      </c>
      <c r="I10" s="30">
        <f>K10</f>
        <v>3</v>
      </c>
      <c r="J10" s="32">
        <v>46325</v>
      </c>
      <c r="K10" s="33">
        <f>B7-K7-K9</f>
        <v>3</v>
      </c>
      <c r="L10" s="34">
        <v>46356</v>
      </c>
      <c r="M10" s="17"/>
      <c r="N10" s="35">
        <v>1</v>
      </c>
      <c r="O10" s="36">
        <f>B7</f>
        <v>6</v>
      </c>
      <c r="Q10" s="19" t="s">
        <v>27</v>
      </c>
      <c r="R10" s="19" t="s">
        <v>28</v>
      </c>
    </row>
    <row r="11" spans="1:18">
      <c r="A11" s="64" t="s">
        <v>29</v>
      </c>
      <c r="B11" s="65"/>
      <c r="C11" s="65"/>
      <c r="D11" s="37"/>
      <c r="E11" s="66">
        <f>SUM(E7:E9)</f>
        <v>6</v>
      </c>
      <c r="F11" s="67"/>
      <c r="G11" s="66">
        <f>SUM(G7:G10)</f>
        <v>6</v>
      </c>
      <c r="H11" s="67"/>
      <c r="I11" s="38"/>
      <c r="J11" s="38"/>
      <c r="K11" s="66">
        <f>SUM(K7:K10)</f>
        <v>6</v>
      </c>
      <c r="L11" s="67"/>
      <c r="M11" s="8"/>
    </row>
    <row r="12" spans="1:18">
      <c r="L12" s="39"/>
    </row>
    <row r="13" spans="1:18" s="49" customFormat="1" ht="26.25" customHeight="1">
      <c r="A13" s="51" t="s">
        <v>40</v>
      </c>
      <c r="B13" s="51"/>
      <c r="C13" s="52" t="s">
        <v>41</v>
      </c>
      <c r="D13" s="53"/>
      <c r="E13" s="54" t="s">
        <v>42</v>
      </c>
      <c r="F13" s="54"/>
      <c r="G13" s="54"/>
      <c r="H13" s="55" t="s">
        <v>43</v>
      </c>
      <c r="I13" s="56"/>
      <c r="J13" s="56"/>
      <c r="K13" s="56"/>
      <c r="L13" s="57"/>
      <c r="M13" s="47"/>
      <c r="N13" s="48"/>
      <c r="O13" s="48"/>
      <c r="Q13" s="50" t="s">
        <v>44</v>
      </c>
    </row>
  </sheetData>
  <autoFilter ref="A5:C11"/>
  <mergeCells count="32">
    <mergeCell ref="A3:L3"/>
    <mergeCell ref="Q3:R3"/>
    <mergeCell ref="A4:A5"/>
    <mergeCell ref="B4:B5"/>
    <mergeCell ref="C4:C5"/>
    <mergeCell ref="E4:F4"/>
    <mergeCell ref="G4:H4"/>
    <mergeCell ref="I4:J4"/>
    <mergeCell ref="K4:L4"/>
    <mergeCell ref="N4:N6"/>
    <mergeCell ref="Q4:Q6"/>
    <mergeCell ref="R4:R6"/>
    <mergeCell ref="I7:I8"/>
    <mergeCell ref="J7:J8"/>
    <mergeCell ref="A11:C11"/>
    <mergeCell ref="E11:F11"/>
    <mergeCell ref="G11:H11"/>
    <mergeCell ref="A7:A10"/>
    <mergeCell ref="B7:B10"/>
    <mergeCell ref="C7:C8"/>
    <mergeCell ref="G7:G8"/>
    <mergeCell ref="H7:H8"/>
    <mergeCell ref="O4:O6"/>
    <mergeCell ref="K7:K8"/>
    <mergeCell ref="L7:L8"/>
    <mergeCell ref="N7:N8"/>
    <mergeCell ref="O7:O8"/>
    <mergeCell ref="A13:B13"/>
    <mergeCell ref="C13:D13"/>
    <mergeCell ref="E13:G13"/>
    <mergeCell ref="H13:L13"/>
    <mergeCell ref="K11:L11"/>
  </mergeCells>
  <hyperlinks>
    <hyperlink ref="Q13" r:id="rId1"/>
  </hyperlinks>
  <printOptions horizontalCentered="1"/>
  <pageMargins left="0.39370078740157483" right="0.39370078740157483" top="0.78740157480314965" bottom="0.39370078740157483" header="0.51181102362204722" footer="0.51181102362204722"/>
  <pageSetup paperSize="9" scale="5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44</vt:i4>
      </vt:variant>
      <vt:variant>
        <vt:lpstr>Именованные диапазоны</vt:lpstr>
      </vt:variant>
      <vt:variant>
        <vt:i4>44</vt:i4>
      </vt:variant>
    </vt:vector>
  </HeadingPairs>
  <TitlesOfParts>
    <vt:vector size="88" baseType="lpstr">
      <vt:lpstr>Анапа</vt:lpstr>
      <vt:lpstr>Арм</vt:lpstr>
      <vt:lpstr>Гел</vt:lpstr>
      <vt:lpstr>ГорКл</vt:lpstr>
      <vt:lpstr>КРД</vt:lpstr>
      <vt:lpstr>Новор</vt:lpstr>
      <vt:lpstr>Сочи</vt:lpstr>
      <vt:lpstr>Абин</vt:lpstr>
      <vt:lpstr>Апшер</vt:lpstr>
      <vt:lpstr>Белог</vt:lpstr>
      <vt:lpstr>Белор</vt:lpstr>
      <vt:lpstr>Брюх</vt:lpstr>
      <vt:lpstr>Выс</vt:lpstr>
      <vt:lpstr>Гуль</vt:lpstr>
      <vt:lpstr>Дин</vt:lpstr>
      <vt:lpstr>Ейск</vt:lpstr>
      <vt:lpstr>Кавк</vt:lpstr>
      <vt:lpstr>Калин</vt:lpstr>
      <vt:lpstr>Канев</vt:lpstr>
      <vt:lpstr>Кор</vt:lpstr>
      <vt:lpstr>Красноарм</vt:lpstr>
      <vt:lpstr>Крыл</vt:lpstr>
      <vt:lpstr>Крым</vt:lpstr>
      <vt:lpstr>Кург</vt:lpstr>
      <vt:lpstr>Кущ</vt:lpstr>
      <vt:lpstr>Лаб</vt:lpstr>
      <vt:lpstr>Ленин</vt:lpstr>
      <vt:lpstr>Мост</vt:lpstr>
      <vt:lpstr>Новок</vt:lpstr>
      <vt:lpstr>Новоп</vt:lpstr>
      <vt:lpstr>Отр</vt:lpstr>
      <vt:lpstr>Пав</vt:lpstr>
      <vt:lpstr>Пр-Ахт</vt:lpstr>
      <vt:lpstr>Сев</vt:lpstr>
      <vt:lpstr>Слав</vt:lpstr>
      <vt:lpstr>Стар</vt:lpstr>
      <vt:lpstr>Тбил</vt:lpstr>
      <vt:lpstr>Темр</vt:lpstr>
      <vt:lpstr>Тим</vt:lpstr>
      <vt:lpstr>Тих</vt:lpstr>
      <vt:lpstr>Туапс</vt:lpstr>
      <vt:lpstr>Усп</vt:lpstr>
      <vt:lpstr>Усть-Л</vt:lpstr>
      <vt:lpstr>Щерб</vt:lpstr>
      <vt:lpstr>Абин!Область_печати</vt:lpstr>
      <vt:lpstr>Анапа!Область_печати</vt:lpstr>
      <vt:lpstr>Апшер!Область_печати</vt:lpstr>
      <vt:lpstr>Арм!Область_печати</vt:lpstr>
      <vt:lpstr>Белог!Область_печати</vt:lpstr>
      <vt:lpstr>Белор!Область_печати</vt:lpstr>
      <vt:lpstr>Брюх!Область_печати</vt:lpstr>
      <vt:lpstr>Выс!Область_печати</vt:lpstr>
      <vt:lpstr>Гел!Область_печати</vt:lpstr>
      <vt:lpstr>ГорКл!Область_печати</vt:lpstr>
      <vt:lpstr>Гуль!Область_печати</vt:lpstr>
      <vt:lpstr>Дин!Область_печати</vt:lpstr>
      <vt:lpstr>Ейск!Область_печати</vt:lpstr>
      <vt:lpstr>Кавк!Область_печати</vt:lpstr>
      <vt:lpstr>Калин!Область_печати</vt:lpstr>
      <vt:lpstr>Канев!Область_печати</vt:lpstr>
      <vt:lpstr>Кор!Область_печати</vt:lpstr>
      <vt:lpstr>Красноарм!Область_печати</vt:lpstr>
      <vt:lpstr>КРД!Область_печати</vt:lpstr>
      <vt:lpstr>Крыл!Область_печати</vt:lpstr>
      <vt:lpstr>Крым!Область_печати</vt:lpstr>
      <vt:lpstr>Кург!Область_печати</vt:lpstr>
      <vt:lpstr>Кущ!Область_печати</vt:lpstr>
      <vt:lpstr>Лаб!Область_печати</vt:lpstr>
      <vt:lpstr>Ленин!Область_печати</vt:lpstr>
      <vt:lpstr>Мост!Область_печати</vt:lpstr>
      <vt:lpstr>Новок!Область_печати</vt:lpstr>
      <vt:lpstr>Новоп!Область_печати</vt:lpstr>
      <vt:lpstr>Новор!Область_печати</vt:lpstr>
      <vt:lpstr>Отр!Область_печати</vt:lpstr>
      <vt:lpstr>Пав!Область_печати</vt:lpstr>
      <vt:lpstr>'Пр-Ахт'!Область_печати</vt:lpstr>
      <vt:lpstr>Сев!Область_печати</vt:lpstr>
      <vt:lpstr>Слав!Область_печати</vt:lpstr>
      <vt:lpstr>Сочи!Область_печати</vt:lpstr>
      <vt:lpstr>Стар!Область_печати</vt:lpstr>
      <vt:lpstr>Тбил!Область_печати</vt:lpstr>
      <vt:lpstr>Темр!Область_печати</vt:lpstr>
      <vt:lpstr>Тим!Область_печати</vt:lpstr>
      <vt:lpstr>Тих!Область_печати</vt:lpstr>
      <vt:lpstr>Туапс!Область_печати</vt:lpstr>
      <vt:lpstr>Усп!Область_печати</vt:lpstr>
      <vt:lpstr>'Усть-Л'!Область_печати</vt:lpstr>
      <vt:lpstr>Щерб!Область_печати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Лесник Георгий Николаевич</dc:creator>
  <cp:lastModifiedBy>Лесник Георгий Николаевич</cp:lastModifiedBy>
  <cp:lastPrinted>2026-02-20T11:15:41Z</cp:lastPrinted>
  <dcterms:created xsi:type="dcterms:W3CDTF">2026-02-18T06:21:20Z</dcterms:created>
  <dcterms:modified xsi:type="dcterms:W3CDTF">2026-05-28T12:21:21Z</dcterms:modified>
</cp:coreProperties>
</file>